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НАЧАЛО 2025-2026\График Оценочных Процедур\"/>
    </mc:Choice>
  </mc:AlternateContent>
  <bookViews>
    <workbookView xWindow="360" yWindow="15" windowWidth="20730" windowHeight="9720"/>
  </bookViews>
  <sheets>
    <sheet name="График оценочных процедур" sheetId="1" r:id="rId1"/>
    <sheet name="Пояснительная записка" sheetId="2" r:id="rId2"/>
  </sheets>
  <definedNames>
    <definedName name="Print_Titles" localSheetId="0">'График оценочных процедур'!$1:$8</definedName>
    <definedName name="_xlnm.Print_Area" localSheetId="0">'График оценочных процедур'!$A$1:$AY$498</definedName>
  </definedNames>
  <calcPr calcId="162913"/>
</workbook>
</file>

<file path=xl/calcChain.xml><?xml version="1.0" encoding="utf-8"?>
<calcChain xmlns="http://schemas.openxmlformats.org/spreadsheetml/2006/main">
  <c r="AS316" i="1" l="1"/>
  <c r="AS317" i="1"/>
  <c r="AS318" i="1"/>
  <c r="AR497" i="1"/>
  <c r="AQ497" i="1"/>
  <c r="AR496" i="1"/>
  <c r="AQ496" i="1"/>
  <c r="AR495" i="1"/>
  <c r="AS495" i="1" s="1"/>
  <c r="AR494" i="1"/>
  <c r="AS494" i="1" s="1"/>
  <c r="AR493" i="1"/>
  <c r="AS493" i="1" s="1"/>
  <c r="AR492" i="1"/>
  <c r="AS492" i="1" s="1"/>
  <c r="AS491" i="1"/>
  <c r="AS490" i="1"/>
  <c r="AR489" i="1"/>
  <c r="AS489" i="1" s="1"/>
  <c r="AS488" i="1"/>
  <c r="AS487" i="1"/>
  <c r="AR486" i="1"/>
  <c r="AS486" i="1" s="1"/>
  <c r="AQ485" i="1"/>
  <c r="AS485" i="1" s="1"/>
  <c r="AR484" i="1"/>
  <c r="AS484" i="1"/>
  <c r="AR483" i="1"/>
  <c r="AS483" i="1" s="1"/>
  <c r="AR482" i="1"/>
  <c r="AS482" i="1" s="1"/>
  <c r="AR481" i="1"/>
  <c r="AS481" i="1"/>
  <c r="AR480" i="1"/>
  <c r="AS480" i="1"/>
  <c r="AR479" i="1"/>
  <c r="AS479" i="1"/>
  <c r="AR478" i="1"/>
  <c r="AS478" i="1"/>
  <c r="AS477" i="1"/>
  <c r="AS476" i="1"/>
  <c r="AS475" i="1"/>
  <c r="AS474" i="1"/>
  <c r="AR473" i="1"/>
  <c r="AS473" i="1"/>
  <c r="AR472" i="1"/>
  <c r="AS472" i="1"/>
  <c r="AR471" i="1"/>
  <c r="AS471" i="1"/>
  <c r="AR470" i="1"/>
  <c r="AS470" i="1"/>
  <c r="AR469" i="1"/>
  <c r="AS469" i="1"/>
  <c r="AR468" i="1"/>
  <c r="AS468" i="1"/>
  <c r="AR462" i="1"/>
  <c r="AS462" i="1"/>
  <c r="AR461" i="1"/>
  <c r="AS461" i="1"/>
  <c r="AR460" i="1"/>
  <c r="AS460" i="1"/>
  <c r="AR459" i="1"/>
  <c r="AQ459" i="1"/>
  <c r="AS459" i="1" s="1"/>
  <c r="AR458" i="1"/>
  <c r="AQ458" i="1"/>
  <c r="AS458" i="1" s="1"/>
  <c r="AR457" i="1"/>
  <c r="AQ457" i="1"/>
  <c r="AS457" i="1" s="1"/>
  <c r="AR456" i="1"/>
  <c r="AS456" i="1"/>
  <c r="AR455" i="1"/>
  <c r="AS455" i="1"/>
  <c r="AR454" i="1"/>
  <c r="AS454" i="1"/>
  <c r="AR453" i="1"/>
  <c r="AS453" i="1"/>
  <c r="AR452" i="1"/>
  <c r="AS452" i="1"/>
  <c r="AR451" i="1"/>
  <c r="AS451" i="1"/>
  <c r="AS450" i="1"/>
  <c r="AS449" i="1"/>
  <c r="AR448" i="1"/>
  <c r="AS448" i="1"/>
  <c r="AR447" i="1"/>
  <c r="AS447" i="1"/>
  <c r="AR446" i="1"/>
  <c r="AS446" i="1"/>
  <c r="AS445" i="1"/>
  <c r="AR444" i="1"/>
  <c r="AS444" i="1" s="1"/>
  <c r="AS443" i="1"/>
  <c r="AR442" i="1"/>
  <c r="AS442" i="1"/>
  <c r="AR441" i="1"/>
  <c r="AS441" i="1"/>
  <c r="AS440" i="1"/>
  <c r="AR439" i="1"/>
  <c r="AQ439" i="1"/>
  <c r="AR438" i="1"/>
  <c r="AS438" i="1" s="1"/>
  <c r="AR437" i="1"/>
  <c r="AS437" i="1" s="1"/>
  <c r="AR436" i="1"/>
  <c r="AS436" i="1" s="1"/>
  <c r="AS435" i="1"/>
  <c r="AR434" i="1"/>
  <c r="AS434" i="1" s="1"/>
  <c r="AR433" i="1"/>
  <c r="AS433" i="1" s="1"/>
  <c r="AS432" i="1"/>
  <c r="AS431" i="1"/>
  <c r="AS430" i="1"/>
  <c r="AR429" i="1"/>
  <c r="AS429" i="1"/>
  <c r="AR428" i="1"/>
  <c r="AS428" i="1"/>
  <c r="AR427" i="1"/>
  <c r="AS427" i="1"/>
  <c r="AR426" i="1"/>
  <c r="AS426" i="1"/>
  <c r="AR425" i="1"/>
  <c r="AS425" i="1"/>
  <c r="AR424" i="1"/>
  <c r="AS424" i="1"/>
  <c r="AR423" i="1"/>
  <c r="AS423" i="1"/>
  <c r="AR422" i="1"/>
  <c r="AS422" i="1"/>
  <c r="AR421" i="1"/>
  <c r="AS421" i="1"/>
  <c r="AR420" i="1"/>
  <c r="AS420" i="1"/>
  <c r="AR419" i="1"/>
  <c r="AS419" i="1"/>
  <c r="AR418" i="1"/>
  <c r="AS418" i="1"/>
  <c r="AR417" i="1"/>
  <c r="AS417" i="1"/>
  <c r="AR416" i="1"/>
  <c r="AS416" i="1"/>
  <c r="AR415" i="1"/>
  <c r="AS415" i="1"/>
  <c r="AR410" i="1"/>
  <c r="AQ410" i="1"/>
  <c r="AS410" i="1" s="1"/>
  <c r="AR409" i="1"/>
  <c r="AQ409" i="1"/>
  <c r="AS409" i="1" s="1"/>
  <c r="AR408" i="1"/>
  <c r="AQ408" i="1"/>
  <c r="AS408" i="1" s="1"/>
  <c r="AR407" i="1"/>
  <c r="AQ407" i="1"/>
  <c r="AS407" i="1" s="1"/>
  <c r="AR406" i="1"/>
  <c r="AS406" i="1"/>
  <c r="AR405" i="1"/>
  <c r="AS405" i="1"/>
  <c r="AR404" i="1"/>
  <c r="AS404" i="1"/>
  <c r="AR403" i="1"/>
  <c r="AS403" i="1"/>
  <c r="AR402" i="1"/>
  <c r="AS402" i="1"/>
  <c r="AR401" i="1"/>
  <c r="AS401" i="1"/>
  <c r="AR400" i="1"/>
  <c r="AS400" i="1"/>
  <c r="AR399" i="1"/>
  <c r="AS399" i="1"/>
  <c r="AR398" i="1"/>
  <c r="AS398" i="1"/>
  <c r="AR397" i="1"/>
  <c r="AS397" i="1"/>
  <c r="AR396" i="1"/>
  <c r="AS396" i="1"/>
  <c r="AR395" i="1"/>
  <c r="AS395" i="1"/>
  <c r="AR394" i="1"/>
  <c r="AS394" i="1"/>
  <c r="AR393" i="1"/>
  <c r="AS393" i="1"/>
  <c r="AR392" i="1"/>
  <c r="AS392" i="1"/>
  <c r="AR391" i="1"/>
  <c r="AS391" i="1"/>
  <c r="AR390" i="1"/>
  <c r="AS390" i="1" s="1"/>
  <c r="AR389" i="1"/>
  <c r="AS389" i="1" s="1"/>
  <c r="AR388" i="1"/>
  <c r="AS388" i="1" s="1"/>
  <c r="AR387" i="1"/>
  <c r="AS387" i="1" s="1"/>
  <c r="AR386" i="1"/>
  <c r="AS386" i="1"/>
  <c r="AR385" i="1"/>
  <c r="AS385" i="1"/>
  <c r="AR384" i="1"/>
  <c r="AS384" i="1"/>
  <c r="AR383" i="1"/>
  <c r="AS383" i="1"/>
  <c r="AR382" i="1"/>
  <c r="AS382" i="1"/>
  <c r="AR381" i="1"/>
  <c r="AS381" i="1"/>
  <c r="AR380" i="1"/>
  <c r="AS380" i="1"/>
  <c r="AR379" i="1"/>
  <c r="AS379" i="1"/>
  <c r="AR378" i="1"/>
  <c r="AS378" i="1"/>
  <c r="AR377" i="1"/>
  <c r="AS377" i="1"/>
  <c r="AR376" i="1"/>
  <c r="AS376" i="1"/>
  <c r="AR375" i="1"/>
  <c r="AS375" i="1"/>
  <c r="AR374" i="1"/>
  <c r="AS374" i="1"/>
  <c r="AR373" i="1"/>
  <c r="AS373" i="1"/>
  <c r="AR372" i="1"/>
  <c r="AS372" i="1"/>
  <c r="AR371" i="1"/>
  <c r="AS371" i="1"/>
  <c r="AR370" i="1"/>
  <c r="AS370" i="1"/>
  <c r="AR369" i="1"/>
  <c r="AS369" i="1"/>
  <c r="AR368" i="1"/>
  <c r="AS368" i="1"/>
  <c r="AR367" i="1"/>
  <c r="AS367" i="1"/>
  <c r="AR366" i="1"/>
  <c r="AS366" i="1" s="1"/>
  <c r="AR365" i="1"/>
  <c r="AS365" i="1" s="1"/>
  <c r="AR364" i="1"/>
  <c r="AS364" i="1" s="1"/>
  <c r="AR363" i="1"/>
  <c r="AS363" i="1" s="1"/>
  <c r="AR362" i="1"/>
  <c r="AS362" i="1" s="1"/>
  <c r="AR361" i="1"/>
  <c r="AS361" i="1" s="1"/>
  <c r="AR360" i="1"/>
  <c r="AS360" i="1" s="1"/>
  <c r="AR359" i="1"/>
  <c r="AS359" i="1" s="1"/>
  <c r="AR358" i="1"/>
  <c r="AS358" i="1"/>
  <c r="AR357" i="1"/>
  <c r="AS357" i="1"/>
  <c r="AR356" i="1"/>
  <c r="AS356" i="1"/>
  <c r="AR355" i="1"/>
  <c r="AS355" i="1"/>
  <c r="AR354" i="1"/>
  <c r="AS354" i="1"/>
  <c r="AR353" i="1"/>
  <c r="AS353" i="1"/>
  <c r="AR352" i="1"/>
  <c r="AS352" i="1"/>
  <c r="AR351" i="1"/>
  <c r="AS351" i="1"/>
  <c r="AR350" i="1"/>
  <c r="AS350" i="1"/>
  <c r="AR349" i="1"/>
  <c r="AS349" i="1"/>
  <c r="AR348" i="1"/>
  <c r="AS348" i="1"/>
  <c r="AR347" i="1"/>
  <c r="AS347" i="1"/>
  <c r="AR342" i="1"/>
  <c r="AQ342" i="1"/>
  <c r="AS342" i="1" s="1"/>
  <c r="AR341" i="1"/>
  <c r="AQ341" i="1"/>
  <c r="AS341" i="1" s="1"/>
  <c r="AR340" i="1"/>
  <c r="AQ340" i="1"/>
  <c r="AS340" i="1" s="1"/>
  <c r="AR339" i="1"/>
  <c r="AS339" i="1"/>
  <c r="AR338" i="1"/>
  <c r="AS338" i="1"/>
  <c r="AR337" i="1"/>
  <c r="AS337" i="1"/>
  <c r="AR336" i="1"/>
  <c r="AS336" i="1"/>
  <c r="AR335" i="1"/>
  <c r="AS335" i="1"/>
  <c r="AR334" i="1"/>
  <c r="AS334" i="1"/>
  <c r="AR333" i="1"/>
  <c r="AS333" i="1"/>
  <c r="AR332" i="1"/>
  <c r="AS332" i="1"/>
  <c r="AR331" i="1"/>
  <c r="AS331" i="1"/>
  <c r="AR330" i="1"/>
  <c r="AS330" i="1"/>
  <c r="AR329" i="1"/>
  <c r="AS329" i="1"/>
  <c r="AR328" i="1"/>
  <c r="AS328" i="1"/>
  <c r="AR327" i="1"/>
  <c r="AS327" i="1"/>
  <c r="AR326" i="1"/>
  <c r="AS326" i="1"/>
  <c r="AR325" i="1"/>
  <c r="AS324" i="1"/>
  <c r="AR324" i="1"/>
  <c r="AS323" i="1"/>
  <c r="AR323" i="1"/>
  <c r="AS322" i="1"/>
  <c r="AR322" i="1"/>
  <c r="AR321" i="1"/>
  <c r="AQ321" i="1"/>
  <c r="AR320" i="1"/>
  <c r="AQ320" i="1"/>
  <c r="AQ319" i="1"/>
  <c r="AS319" i="1" s="1"/>
  <c r="AR315" i="1"/>
  <c r="AR314" i="1"/>
  <c r="AS314" i="1" s="1"/>
  <c r="AR313" i="1"/>
  <c r="AS313" i="1" s="1"/>
  <c r="AR312" i="1"/>
  <c r="AS312" i="1" s="1"/>
  <c r="AR311" i="1"/>
  <c r="AR310" i="1"/>
  <c r="AS310" i="1"/>
  <c r="AR309" i="1"/>
  <c r="AS309" i="1"/>
  <c r="AR308" i="1"/>
  <c r="AS308" i="1"/>
  <c r="AR307" i="1"/>
  <c r="AR306" i="1"/>
  <c r="AS306" i="1" s="1"/>
  <c r="AR305" i="1"/>
  <c r="AS305" i="1" s="1"/>
  <c r="AR304" i="1"/>
  <c r="AS304" i="1" s="1"/>
  <c r="AR303" i="1"/>
  <c r="AS303" i="1" s="1"/>
  <c r="AR302" i="1"/>
  <c r="AS302" i="1" s="1"/>
  <c r="AR301" i="1"/>
  <c r="AS301" i="1" s="1"/>
  <c r="AR300" i="1"/>
  <c r="AS300" i="1" s="1"/>
  <c r="AR299" i="1"/>
  <c r="AS299" i="1" s="1"/>
  <c r="AR298" i="1"/>
  <c r="AS298" i="1" s="1"/>
  <c r="AR297" i="1"/>
  <c r="AS297" i="1" s="1"/>
  <c r="AR296" i="1"/>
  <c r="AS296" i="1" s="1"/>
  <c r="AR295" i="1"/>
  <c r="AS295" i="1" s="1"/>
  <c r="AR294" i="1"/>
  <c r="AS294" i="1" s="1"/>
  <c r="AR293" i="1"/>
  <c r="AS293" i="1" s="1"/>
  <c r="AR292" i="1"/>
  <c r="AS292" i="1" s="1"/>
  <c r="AR287" i="1"/>
  <c r="AQ287" i="1"/>
  <c r="AR286" i="1"/>
  <c r="AQ286" i="1"/>
  <c r="AR285" i="1"/>
  <c r="AQ285" i="1"/>
  <c r="AR284" i="1"/>
  <c r="AS284" i="1" s="1"/>
  <c r="AR283" i="1"/>
  <c r="AS283" i="1" s="1"/>
  <c r="AR282" i="1"/>
  <c r="AS282" i="1" s="1"/>
  <c r="AR281" i="1"/>
  <c r="AS281" i="1" s="1"/>
  <c r="AR280" i="1"/>
  <c r="AS280" i="1" s="1"/>
  <c r="AR279" i="1"/>
  <c r="AS279" i="1" s="1"/>
  <c r="AR278" i="1"/>
  <c r="AS278" i="1" s="1"/>
  <c r="AR277" i="1"/>
  <c r="AS277" i="1" s="1"/>
  <c r="AR276" i="1"/>
  <c r="AS276" i="1" s="1"/>
  <c r="AR275" i="1"/>
  <c r="AS275" i="1" s="1"/>
  <c r="AR274" i="1"/>
  <c r="AS274" i="1" s="1"/>
  <c r="AR273" i="1"/>
  <c r="AS273" i="1" s="1"/>
  <c r="AR272" i="1"/>
  <c r="AR271" i="1"/>
  <c r="AR270" i="1"/>
  <c r="AR269" i="1"/>
  <c r="AS269" i="1"/>
  <c r="AR268" i="1"/>
  <c r="AS268" i="1"/>
  <c r="AR267" i="1"/>
  <c r="AS267" i="1"/>
  <c r="AR266" i="1"/>
  <c r="AS266" i="1"/>
  <c r="AR265" i="1"/>
  <c r="AS265" i="1"/>
  <c r="AR264" i="1"/>
  <c r="AS264" i="1"/>
  <c r="AR263" i="1"/>
  <c r="AS263" i="1"/>
  <c r="AR262" i="1"/>
  <c r="AS262" i="1"/>
  <c r="AR261" i="1"/>
  <c r="AS261" i="1"/>
  <c r="AR260" i="1"/>
  <c r="AS260" i="1"/>
  <c r="AR259" i="1"/>
  <c r="AS259" i="1" s="1"/>
  <c r="AR258" i="1"/>
  <c r="AS258" i="1"/>
  <c r="AR257" i="1"/>
  <c r="AS257" i="1"/>
  <c r="AR256" i="1"/>
  <c r="AS256" i="1" s="1"/>
  <c r="AR255" i="1"/>
  <c r="AS255" i="1"/>
  <c r="AR254" i="1"/>
  <c r="AS254" i="1"/>
  <c r="AR253" i="1"/>
  <c r="AS253" i="1" s="1"/>
  <c r="AR252" i="1"/>
  <c r="AS252" i="1"/>
  <c r="AR251" i="1"/>
  <c r="AS251" i="1"/>
  <c r="AR250" i="1"/>
  <c r="AS250" i="1"/>
  <c r="AR249" i="1"/>
  <c r="AR248" i="1"/>
  <c r="AS248" i="1" s="1"/>
  <c r="AR247" i="1"/>
  <c r="AS247" i="1" s="1"/>
  <c r="AR246" i="1"/>
  <c r="AS246" i="1" s="1"/>
  <c r="AR245" i="1"/>
  <c r="AR244" i="1"/>
  <c r="AS244" i="1"/>
  <c r="AR243" i="1"/>
  <c r="AS243" i="1"/>
  <c r="AR238" i="1"/>
  <c r="AQ238" i="1"/>
  <c r="AS238" i="1" s="1"/>
  <c r="AR237" i="1"/>
  <c r="AQ237" i="1"/>
  <c r="AR236" i="1"/>
  <c r="AQ236" i="1"/>
  <c r="AS236" i="1" s="1"/>
  <c r="AR235" i="1"/>
  <c r="AQ235" i="1"/>
  <c r="AS235" i="1" s="1"/>
  <c r="AR234" i="1"/>
  <c r="AQ234" i="1"/>
  <c r="AS234" i="1" s="1"/>
  <c r="AR233" i="1"/>
  <c r="AR232" i="1"/>
  <c r="AS232" i="1" s="1"/>
  <c r="AR231" i="1"/>
  <c r="AS231" i="1" s="1"/>
  <c r="AR230" i="1"/>
  <c r="AS230" i="1" s="1"/>
  <c r="AR229" i="1"/>
  <c r="AR228" i="1"/>
  <c r="AS228" i="1"/>
  <c r="AR227" i="1"/>
  <c r="AS227" i="1"/>
  <c r="AR226" i="1"/>
  <c r="AS226" i="1"/>
  <c r="AR225" i="1"/>
  <c r="AR224" i="1"/>
  <c r="AS224" i="1" s="1"/>
  <c r="AR223" i="1"/>
  <c r="AS223" i="1" s="1"/>
  <c r="AR222" i="1"/>
  <c r="AS222" i="1" s="1"/>
  <c r="AR221" i="1"/>
  <c r="AR220" i="1"/>
  <c r="AS220" i="1"/>
  <c r="AR219" i="1"/>
  <c r="AS219" i="1"/>
  <c r="AR218" i="1"/>
  <c r="AS218" i="1"/>
  <c r="AR217" i="1"/>
  <c r="AR216" i="1"/>
  <c r="AS216" i="1" s="1"/>
  <c r="AR215" i="1"/>
  <c r="AS215" i="1" s="1"/>
  <c r="AR214" i="1"/>
  <c r="AS214" i="1" s="1"/>
  <c r="AR213" i="1"/>
  <c r="AR212" i="1"/>
  <c r="AS212" i="1"/>
  <c r="AR211" i="1"/>
  <c r="AS211" i="1"/>
  <c r="AR210" i="1"/>
  <c r="AS210" i="1"/>
  <c r="AR209" i="1"/>
  <c r="AR208" i="1"/>
  <c r="AS208" i="1" s="1"/>
  <c r="AR207" i="1"/>
  <c r="AS207" i="1" s="1"/>
  <c r="AR206" i="1"/>
  <c r="AS206" i="1" s="1"/>
  <c r="AR205" i="1"/>
  <c r="AR204" i="1"/>
  <c r="AS204" i="1"/>
  <c r="AR203" i="1"/>
  <c r="AS203" i="1" s="1"/>
  <c r="AR202" i="1"/>
  <c r="AS202" i="1" s="1"/>
  <c r="AS201" i="1"/>
  <c r="AS200" i="1"/>
  <c r="AS199" i="1"/>
  <c r="AR198" i="1"/>
  <c r="AS198" i="1" s="1"/>
  <c r="AR197" i="1"/>
  <c r="AS197" i="1" s="1"/>
  <c r="AR196" i="1"/>
  <c r="AS196" i="1" s="1"/>
  <c r="AR195" i="1"/>
  <c r="AR194" i="1"/>
  <c r="AS194" i="1"/>
  <c r="AR193" i="1"/>
  <c r="AS193" i="1"/>
  <c r="AR192" i="1"/>
  <c r="AS192" i="1"/>
  <c r="AR191" i="1"/>
  <c r="AS190" i="1"/>
  <c r="AS189" i="1"/>
  <c r="AR188" i="1"/>
  <c r="AS188" i="1" s="1"/>
  <c r="AR187" i="1"/>
  <c r="AS187" i="1" s="1"/>
  <c r="AR186" i="1"/>
  <c r="AS186" i="1" s="1"/>
  <c r="AR185" i="1"/>
  <c r="AR184" i="1"/>
  <c r="AS184" i="1"/>
  <c r="AR179" i="1"/>
  <c r="AQ179" i="1"/>
  <c r="AS179" i="1" s="1"/>
  <c r="AR178" i="1"/>
  <c r="AQ178" i="1"/>
  <c r="AS178" i="1" s="1"/>
  <c r="AR177" i="1"/>
  <c r="AQ177" i="1"/>
  <c r="AR176" i="1"/>
  <c r="AQ176" i="1"/>
  <c r="AS176" i="1" s="1"/>
  <c r="AR175" i="1"/>
  <c r="AS175" i="1"/>
  <c r="AR174" i="1"/>
  <c r="AS174" i="1"/>
  <c r="AR173" i="1"/>
  <c r="AR172" i="1"/>
  <c r="AS172" i="1" s="1"/>
  <c r="AR171" i="1"/>
  <c r="AS171" i="1" s="1"/>
  <c r="AR170" i="1"/>
  <c r="AS170" i="1" s="1"/>
  <c r="AR169" i="1"/>
  <c r="AR168" i="1"/>
  <c r="AS168" i="1"/>
  <c r="AR167" i="1"/>
  <c r="AS167" i="1"/>
  <c r="AR166" i="1"/>
  <c r="AS166" i="1" s="1"/>
  <c r="AR165" i="1"/>
  <c r="AS165" i="1"/>
  <c r="AR164" i="1"/>
  <c r="AR163" i="1"/>
  <c r="AS163" i="1" s="1"/>
  <c r="AR162" i="1"/>
  <c r="AS162" i="1" s="1"/>
  <c r="AR161" i="1"/>
  <c r="AS161" i="1" s="1"/>
  <c r="AR160" i="1"/>
  <c r="AR159" i="1"/>
  <c r="AS159" i="1"/>
  <c r="AR158" i="1"/>
  <c r="AS158" i="1"/>
  <c r="AR157" i="1"/>
  <c r="AS157" i="1"/>
  <c r="AR156" i="1"/>
  <c r="AR155" i="1"/>
  <c r="AS155" i="1" s="1"/>
  <c r="AR154" i="1"/>
  <c r="AS154" i="1" s="1"/>
  <c r="AR153" i="1"/>
  <c r="AS153" i="1" s="1"/>
  <c r="AR152" i="1"/>
  <c r="AR151" i="1"/>
  <c r="AS151" i="1"/>
  <c r="AR150" i="1"/>
  <c r="AS150" i="1"/>
  <c r="AR149" i="1"/>
  <c r="AS149" i="1"/>
  <c r="AR148" i="1"/>
  <c r="AR147" i="1"/>
  <c r="AS147" i="1" s="1"/>
  <c r="AR146" i="1"/>
  <c r="AS146" i="1" s="1"/>
  <c r="AR145" i="1"/>
  <c r="AS145" i="1" s="1"/>
  <c r="AR144" i="1"/>
  <c r="AR143" i="1"/>
  <c r="AS143" i="1"/>
  <c r="AR142" i="1"/>
  <c r="AS142" i="1"/>
  <c r="AR141" i="1"/>
  <c r="AS141" i="1"/>
  <c r="AR140" i="1"/>
  <c r="AR139" i="1"/>
  <c r="AS139" i="1" s="1"/>
  <c r="AR138" i="1"/>
  <c r="AS138" i="1" s="1"/>
  <c r="AR137" i="1"/>
  <c r="AS137" i="1" s="1"/>
  <c r="AR136" i="1"/>
  <c r="AS136" i="1" s="1"/>
  <c r="AR131" i="1"/>
  <c r="AQ131" i="1"/>
  <c r="AR130" i="1"/>
  <c r="AQ130" i="1"/>
  <c r="AS130" i="1" s="1"/>
  <c r="AR129" i="1"/>
  <c r="AQ129" i="1"/>
  <c r="AS129" i="1" s="1"/>
  <c r="AR128" i="1"/>
  <c r="AQ128" i="1"/>
  <c r="AS128" i="1" s="1"/>
  <c r="AR127" i="1"/>
  <c r="AQ127" i="1"/>
  <c r="AS127" i="1" s="1"/>
  <c r="AR126" i="1"/>
  <c r="AQ126" i="1"/>
  <c r="AS126" i="1" s="1"/>
  <c r="AR125" i="1"/>
  <c r="AQ125" i="1"/>
  <c r="AS125" i="1" s="1"/>
  <c r="AR124" i="1"/>
  <c r="AQ124" i="1"/>
  <c r="AS124" i="1" s="1"/>
  <c r="AR123" i="1"/>
  <c r="AQ123" i="1"/>
  <c r="AS123" i="1" s="1"/>
  <c r="AR122" i="1"/>
  <c r="AQ122" i="1"/>
  <c r="AS122" i="1" s="1"/>
  <c r="AR121" i="1"/>
  <c r="AQ121" i="1"/>
  <c r="AS121" i="1" s="1"/>
  <c r="AR120" i="1"/>
  <c r="AQ120" i="1"/>
  <c r="AS120" i="1" s="1"/>
  <c r="AR119" i="1"/>
  <c r="AQ119" i="1"/>
  <c r="AS119" i="1" s="1"/>
  <c r="AR118" i="1"/>
  <c r="AQ118" i="1"/>
  <c r="AS118" i="1" s="1"/>
  <c r="AR117" i="1"/>
  <c r="AQ117" i="1"/>
  <c r="AS117" i="1" s="1"/>
  <c r="AR116" i="1"/>
  <c r="AS116" i="1"/>
  <c r="AR115" i="1"/>
  <c r="AS115" i="1"/>
  <c r="AR114" i="1"/>
  <c r="AS114" i="1"/>
  <c r="AR113" i="1"/>
  <c r="AS113" i="1"/>
  <c r="AR112" i="1"/>
  <c r="AS112" i="1"/>
  <c r="AR111" i="1"/>
  <c r="AS111" i="1"/>
  <c r="AR110" i="1"/>
  <c r="AS110" i="1"/>
  <c r="AR109" i="1"/>
  <c r="AS109" i="1"/>
  <c r="AR108" i="1"/>
  <c r="AS108" i="1"/>
  <c r="AR107" i="1"/>
  <c r="AS107" i="1"/>
  <c r="AR106" i="1"/>
  <c r="AS106" i="1"/>
  <c r="AR105" i="1"/>
  <c r="AS105" i="1"/>
  <c r="AR104" i="1"/>
  <c r="AS104" i="1"/>
  <c r="AR103" i="1"/>
  <c r="AS103" i="1"/>
  <c r="AR102" i="1"/>
  <c r="AS102" i="1"/>
  <c r="AR97" i="1"/>
  <c r="AQ97" i="1"/>
  <c r="AS97" i="1" s="1"/>
  <c r="AR96" i="1"/>
  <c r="AQ96" i="1"/>
  <c r="AS96" i="1" s="1"/>
  <c r="AR95" i="1"/>
  <c r="AQ95" i="1"/>
  <c r="AS95" i="1" s="1"/>
  <c r="AR94" i="1"/>
  <c r="AQ94" i="1"/>
  <c r="AS94" i="1" s="1"/>
  <c r="AR93" i="1"/>
  <c r="AQ93" i="1"/>
  <c r="AS93" i="1" s="1"/>
  <c r="AR92" i="1"/>
  <c r="AQ92" i="1"/>
  <c r="AS92" i="1" s="1"/>
  <c r="AR91" i="1"/>
  <c r="AQ91" i="1"/>
  <c r="AS91" i="1" s="1"/>
  <c r="AR90" i="1"/>
  <c r="AQ90" i="1"/>
  <c r="AS90" i="1" s="1"/>
  <c r="AR89" i="1"/>
  <c r="AQ89" i="1"/>
  <c r="AS89" i="1" s="1"/>
  <c r="AR88" i="1"/>
  <c r="AQ88" i="1"/>
  <c r="AS88" i="1" s="1"/>
  <c r="AR87" i="1"/>
  <c r="AQ87" i="1"/>
  <c r="AS87" i="1" s="1"/>
  <c r="AR86" i="1"/>
  <c r="AQ86" i="1"/>
  <c r="AS86" i="1" s="1"/>
  <c r="AR85" i="1"/>
  <c r="AQ85" i="1"/>
  <c r="AS85" i="1" s="1"/>
  <c r="AR84" i="1"/>
  <c r="AQ84" i="1"/>
  <c r="AS84" i="1" s="1"/>
  <c r="AR83" i="1"/>
  <c r="AQ83" i="1"/>
  <c r="AS83" i="1" s="1"/>
  <c r="AR82" i="1"/>
  <c r="AQ82" i="1"/>
  <c r="AS82" i="1" s="1"/>
  <c r="AR81" i="1"/>
  <c r="AQ81" i="1"/>
  <c r="AS81" i="1" s="1"/>
  <c r="AR80" i="1"/>
  <c r="AQ80" i="1"/>
  <c r="AS80" i="1" s="1"/>
  <c r="AR79" i="1"/>
  <c r="AQ79" i="1"/>
  <c r="AS79" i="1" s="1"/>
  <c r="AR78" i="1"/>
  <c r="AQ78" i="1"/>
  <c r="AS78" i="1" s="1"/>
  <c r="AR77" i="1"/>
  <c r="AQ77" i="1"/>
  <c r="AS77" i="1" s="1"/>
  <c r="AR76" i="1"/>
  <c r="AQ76" i="1"/>
  <c r="AS76" i="1" s="1"/>
  <c r="AR75" i="1"/>
  <c r="AQ75" i="1"/>
  <c r="AS75" i="1" s="1"/>
  <c r="AR74" i="1"/>
  <c r="AQ74" i="1"/>
  <c r="AS74" i="1" s="1"/>
  <c r="AR73" i="1"/>
  <c r="AQ73" i="1"/>
  <c r="AS73" i="1" s="1"/>
  <c r="AR72" i="1"/>
  <c r="AQ72" i="1"/>
  <c r="AS72" i="1" s="1"/>
  <c r="AR71" i="1"/>
  <c r="AQ71" i="1"/>
  <c r="AS71" i="1" s="1"/>
  <c r="AR66" i="1"/>
  <c r="AQ66" i="1"/>
  <c r="AS66" i="1" s="1"/>
  <c r="AR65" i="1"/>
  <c r="AQ65" i="1"/>
  <c r="AS65" i="1" s="1"/>
  <c r="AR64" i="1"/>
  <c r="AQ64" i="1"/>
  <c r="AS64" i="1" s="1"/>
  <c r="AR63" i="1"/>
  <c r="AQ63" i="1"/>
  <c r="AS63" i="1" s="1"/>
  <c r="AR62" i="1"/>
  <c r="AQ62" i="1"/>
  <c r="AS62" i="1" s="1"/>
  <c r="AR61" i="1"/>
  <c r="AQ61" i="1"/>
  <c r="AS61" i="1" s="1"/>
  <c r="AR60" i="1"/>
  <c r="AQ60" i="1"/>
  <c r="AS60" i="1" s="1"/>
  <c r="AR59" i="1"/>
  <c r="AQ59" i="1"/>
  <c r="AS59" i="1" s="1"/>
  <c r="AR58" i="1"/>
  <c r="AQ58" i="1"/>
  <c r="AS58" i="1" s="1"/>
  <c r="AR57" i="1"/>
  <c r="AQ57" i="1"/>
  <c r="AS57" i="1" s="1"/>
  <c r="AR56" i="1"/>
  <c r="AQ56" i="1"/>
  <c r="AS56" i="1" s="1"/>
  <c r="AR55" i="1"/>
  <c r="AQ55" i="1"/>
  <c r="AS55" i="1" s="1"/>
  <c r="AR54" i="1"/>
  <c r="AQ54" i="1"/>
  <c r="AS54" i="1" s="1"/>
  <c r="AR53" i="1"/>
  <c r="AQ53" i="1"/>
  <c r="AS53" i="1" s="1"/>
  <c r="AR52" i="1"/>
  <c r="AQ52" i="1"/>
  <c r="AS52" i="1" s="1"/>
  <c r="AR51" i="1"/>
  <c r="AQ51" i="1"/>
  <c r="AS51" i="1" s="1"/>
  <c r="AR50" i="1"/>
  <c r="AQ50" i="1"/>
  <c r="AS50" i="1" s="1"/>
  <c r="AR49" i="1"/>
  <c r="AQ49" i="1"/>
  <c r="AS49" i="1" s="1"/>
  <c r="AR48" i="1"/>
  <c r="AQ48" i="1"/>
  <c r="AS48" i="1" s="1"/>
  <c r="AR47" i="1"/>
  <c r="AQ47" i="1"/>
  <c r="AS47" i="1" s="1"/>
  <c r="AR46" i="1"/>
  <c r="AQ46" i="1"/>
  <c r="AS46" i="1" s="1"/>
  <c r="AR45" i="1"/>
  <c r="AQ45" i="1"/>
  <c r="AS45" i="1" s="1"/>
  <c r="AR44" i="1"/>
  <c r="AQ44" i="1"/>
  <c r="AS44" i="1" s="1"/>
  <c r="AR43" i="1"/>
  <c r="AQ43" i="1"/>
  <c r="AS43" i="1" s="1"/>
  <c r="AR42" i="1"/>
  <c r="AQ42" i="1"/>
  <c r="AS42" i="1" s="1"/>
  <c r="AR41" i="1"/>
  <c r="AQ41" i="1"/>
  <c r="AS41" i="1" s="1"/>
  <c r="AR40" i="1"/>
  <c r="AQ40" i="1"/>
  <c r="AS40" i="1" s="1"/>
  <c r="AR35" i="1"/>
  <c r="AQ35" i="1"/>
  <c r="AS35" i="1" s="1"/>
  <c r="AR34" i="1"/>
  <c r="AQ34" i="1"/>
  <c r="AS34" i="1" s="1"/>
  <c r="AR33" i="1"/>
  <c r="AQ33" i="1"/>
  <c r="AS33" i="1" s="1"/>
  <c r="AR32" i="1"/>
  <c r="AQ32" i="1"/>
  <c r="AS32" i="1" s="1"/>
  <c r="AR31" i="1"/>
  <c r="AQ31" i="1"/>
  <c r="AS31" i="1" s="1"/>
  <c r="AR30" i="1"/>
  <c r="AQ30" i="1"/>
  <c r="AS30" i="1" s="1"/>
  <c r="AR29" i="1"/>
  <c r="AQ29" i="1"/>
  <c r="AS29" i="1" s="1"/>
  <c r="AR28" i="1"/>
  <c r="AQ28" i="1"/>
  <c r="AS28" i="1" s="1"/>
  <c r="AR27" i="1"/>
  <c r="AQ27" i="1"/>
  <c r="AS27" i="1" s="1"/>
  <c r="AR26" i="1"/>
  <c r="AQ26" i="1"/>
  <c r="AS26" i="1" s="1"/>
  <c r="AR25" i="1"/>
  <c r="AQ25" i="1"/>
  <c r="AS25" i="1" s="1"/>
  <c r="AR24" i="1"/>
  <c r="AQ24" i="1"/>
  <c r="AS24" i="1" s="1"/>
  <c r="AR23" i="1"/>
  <c r="AQ23" i="1"/>
  <c r="AS23" i="1" s="1"/>
  <c r="AR22" i="1"/>
  <c r="AQ22" i="1"/>
  <c r="AS22" i="1" s="1"/>
  <c r="AR21" i="1"/>
  <c r="AQ21" i="1"/>
  <c r="AS21" i="1" s="1"/>
  <c r="AR20" i="1"/>
  <c r="AQ20" i="1"/>
  <c r="AS20" i="1" s="1"/>
  <c r="AR19" i="1"/>
  <c r="AQ19" i="1"/>
  <c r="AS19" i="1" s="1"/>
  <c r="AR18" i="1"/>
  <c r="AQ18" i="1"/>
  <c r="AS18" i="1" s="1"/>
  <c r="AR17" i="1"/>
  <c r="AQ17" i="1"/>
  <c r="AS17" i="1" s="1"/>
  <c r="AR16" i="1"/>
  <c r="AQ16" i="1"/>
  <c r="AS16" i="1" s="1"/>
  <c r="AR15" i="1"/>
  <c r="AQ15" i="1"/>
  <c r="AS15" i="1" s="1"/>
  <c r="AR14" i="1"/>
  <c r="AQ14" i="1"/>
  <c r="AS14" i="1" s="1"/>
  <c r="AR13" i="1"/>
  <c r="AQ13" i="1"/>
  <c r="AS13" i="1" s="1"/>
  <c r="AR12" i="1"/>
  <c r="AQ12" i="1"/>
  <c r="AS12" i="1" s="1"/>
  <c r="AS286" i="1" l="1"/>
  <c r="AS321" i="1"/>
  <c r="AS439" i="1"/>
  <c r="AS496" i="1"/>
  <c r="AS285" i="1"/>
  <c r="AS287" i="1"/>
  <c r="AS320" i="1"/>
  <c r="AS497" i="1"/>
  <c r="AS131" i="1"/>
  <c r="AS140" i="1"/>
  <c r="AS144" i="1"/>
  <c r="AS148" i="1"/>
  <c r="AS152" i="1"/>
  <c r="AS156" i="1"/>
  <c r="AS160" i="1"/>
  <c r="AS164" i="1"/>
  <c r="AS169" i="1"/>
  <c r="AS173" i="1"/>
  <c r="AS177" i="1"/>
  <c r="AS185" i="1"/>
  <c r="AS191" i="1"/>
  <c r="AS195" i="1"/>
  <c r="AS205" i="1"/>
  <c r="AS209" i="1"/>
  <c r="AS213" i="1"/>
  <c r="AS217" i="1"/>
  <c r="AS221" i="1"/>
  <c r="AS225" i="1"/>
  <c r="AS229" i="1"/>
  <c r="AS233" i="1"/>
  <c r="AS237" i="1"/>
  <c r="AS245" i="1"/>
  <c r="AS249" i="1"/>
  <c r="AS307" i="1"/>
  <c r="AS311" i="1"/>
  <c r="AS315" i="1"/>
  <c r="AS325" i="1"/>
</calcChain>
</file>

<file path=xl/sharedStrings.xml><?xml version="1.0" encoding="utf-8"?>
<sst xmlns="http://schemas.openxmlformats.org/spreadsheetml/2006/main" count="2330" uniqueCount="164">
  <si>
    <t xml:space="preserve">Приложение 1 к приказу от __________2025г. </t>
  </si>
  <si>
    <t xml:space="preserve">График оценочных процедур </t>
  </si>
  <si>
    <t>НП</t>
  </si>
  <si>
    <t>г. Туринск</t>
  </si>
  <si>
    <t>Определение оценочных процедур (ОП):</t>
  </si>
  <si>
    <t>ОО</t>
  </si>
  <si>
    <t>МАОУ СОШ № 3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</si>
  <si>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</si>
  <si>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</si>
  <si>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</si>
  <si>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</si>
  <si>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</si>
  <si>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</si>
  <si>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</si>
  <si>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 xml:space="preserve">стартовая диагностика;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текущая оценка;                  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тематическая оценка;                                      </t>
    </r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>итоговая оценка</t>
    </r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</si>
  <si>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</si>
  <si>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</si>
  <si>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</si>
  <si>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</si>
  <si>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</si>
  <si>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</si>
  <si>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</si>
  <si>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Период (полугодие, год)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</si>
  <si>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</si>
  <si>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</si>
  <si>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</si>
  <si>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</si>
  <si>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</si>
  <si>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</si>
  <si>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</si>
  <si>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</si>
  <si>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</si>
  <si>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</si>
  <si>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</si>
  <si>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</si>
  <si>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</si>
  <si>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</si>
  <si>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</si>
  <si>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</si>
  <si>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</si>
  <si>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</si>
  <si>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</si>
  <si>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</si>
  <si>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</si>
  <si>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1а</t>
  </si>
  <si>
    <t>1б</t>
  </si>
  <si>
    <t>1в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</si>
  <si>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</si>
  <si>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</si>
  <si>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</si>
  <si>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</si>
  <si>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</si>
  <si>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</si>
  <si>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</si>
  <si>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</si>
  <si>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</si>
  <si>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2а</t>
  </si>
  <si>
    <t>ВКР</t>
  </si>
  <si>
    <t>КР</t>
  </si>
  <si>
    <t>ИКР</t>
  </si>
  <si>
    <t>2б</t>
  </si>
  <si>
    <t>2в</t>
  </si>
  <si>
    <t>ПР</t>
  </si>
  <si>
    <t>Иностранный язык (указать какой)</t>
  </si>
  <si>
    <t>3 класс</t>
  </si>
  <si>
    <t>3а</t>
  </si>
  <si>
    <t>3б</t>
  </si>
  <si>
    <t>3в</t>
  </si>
  <si>
    <t>4 класс</t>
  </si>
  <si>
    <t>4а</t>
  </si>
  <si>
    <t>ВПР</t>
  </si>
  <si>
    <t>4б</t>
  </si>
  <si>
    <t>4в</t>
  </si>
  <si>
    <t>Основы религиозных культур и светской этики</t>
  </si>
  <si>
    <t>5 класс</t>
  </si>
  <si>
    <t>5а</t>
  </si>
  <si>
    <t>5б</t>
  </si>
  <si>
    <t>5в</t>
  </si>
  <si>
    <t>5г</t>
  </si>
  <si>
    <t>Литература</t>
  </si>
  <si>
    <t>ВД</t>
  </si>
  <si>
    <t>Иностранный язык</t>
  </si>
  <si>
    <t> </t>
  </si>
  <si>
    <t>История</t>
  </si>
  <si>
    <t>География</t>
  </si>
  <si>
    <t>Биология</t>
  </si>
  <si>
    <t>Труд (технология)</t>
  </si>
  <si>
    <t>6 класс</t>
  </si>
  <si>
    <t>2025-2026 учебный год</t>
  </si>
  <si>
    <t>6а</t>
  </si>
  <si>
    <t>6б</t>
  </si>
  <si>
    <t>6в</t>
  </si>
  <si>
    <t>6г</t>
  </si>
  <si>
    <t>6д</t>
  </si>
  <si>
    <t>7 класс</t>
  </si>
  <si>
    <t>7а</t>
  </si>
  <si>
    <t>7б</t>
  </si>
  <si>
    <t>7в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</si>
  <si>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</si>
  <si>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</si>
  <si>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</si>
  <si>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</si>
  <si>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</si>
  <si>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</si>
  <si>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8а</t>
  </si>
  <si>
    <t>8б</t>
  </si>
  <si>
    <t>8в</t>
  </si>
  <si>
    <t>Химия</t>
  </si>
  <si>
    <t>Основы безопасности и защиты Родины</t>
  </si>
  <si>
    <t>9 класс</t>
  </si>
  <si>
    <t>9а</t>
  </si>
  <si>
    <t>9б</t>
  </si>
  <si>
    <t>9в</t>
  </si>
  <si>
    <t>9г</t>
  </si>
  <si>
    <t>Обществознание</t>
  </si>
  <si>
    <t>10 класс</t>
  </si>
  <si>
    <t>10 гуманитарный</t>
  </si>
  <si>
    <t>10 медицинский</t>
  </si>
  <si>
    <t>10 инд уч.план</t>
  </si>
  <si>
    <t>Алгебра и начала математического анализа</t>
  </si>
  <si>
    <t>Индивидуальный проект</t>
  </si>
  <si>
    <t>11 класс</t>
  </si>
  <si>
    <t>11 гуманитарный</t>
  </si>
  <si>
    <t>11 медицинский</t>
  </si>
  <si>
    <t>Сопроводительное письмо к примерному графику оценочных процедур</t>
  </si>
  <si>
    <r>
      <t>1.</t>
    </r>
    <r>
      <rPr>
        <sz val="14"/>
        <color theme="1"/>
        <rFont val="Times New Roman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</rPr>
      <t xml:space="preserve"> публикуется на сайте ОО в формате электронной таблицы</t>
    </r>
    <r>
      <rPr>
        <sz val="14"/>
        <color theme="1"/>
        <rFont val="Times New Roman"/>
      </rPr>
      <t xml:space="preserve"> Excel, которая является приложением к приказу об утверждении графика оценочных процедур.</t>
    </r>
  </si>
  <si>
    <r>
      <t>2.</t>
    </r>
    <r>
      <rPr>
        <sz val="14"/>
        <color theme="1"/>
        <rFont val="Times New Roman"/>
      </rPr>
      <t xml:space="preserve"> </t>
    </r>
    <r>
      <rPr>
        <sz val="14"/>
        <rFont val="Times New Roman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</si>
  <si>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theme="1"/>
        <rFont val="Times New Roman"/>
      </rPr>
      <t>3.</t>
    </r>
    <r>
      <rPr>
        <sz val="14"/>
        <color theme="1"/>
        <rFont val="Times New Roman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</si>
  <si>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Населенный пункт (НП);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</si>
  <si>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ОО;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</si>
  <si>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приказа ОО об утверждении единого графика;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</si>
  <si>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</si>
  <si>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 внесении изменений в уже опубликованный единый график ОП (в случае необходимости);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</si>
  <si>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 внесении изменений в уже опубликованный единый график ОП (в случае необходимости);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</si>
  <si>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Период  (полугодие или год).</t>
    </r>
  </si>
  <si>
    <r>
      <rPr>
        <b/>
        <sz val="14"/>
        <color theme="1"/>
        <rFont val="Times New Roman"/>
      </rPr>
      <t>4.</t>
    </r>
    <r>
      <rPr>
        <sz val="14"/>
        <color theme="1"/>
        <rFont val="Times New Roman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</si>
  <si>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Предмет;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</si>
  <si>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Класс (с указанием буквы);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</si>
  <si>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Ячейки с указанием календарных месяца и недели.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</si>
  <si>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ОП за заполняемый период;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</si>
  <si>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</si>
  <si>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theme="1"/>
        <rFont val="Times New Roman"/>
      </rPr>
      <t>5.</t>
    </r>
    <r>
      <rPr>
        <sz val="14"/>
        <color theme="1"/>
        <rFont val="Times New Roman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</si>
  <si>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</si>
  <si>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Определение ОП согласно рекомендациям Федеральной службы по надзору в сфере образования и науки;</t>
    </r>
  </si>
  <si>
    <r>
      <t>6.</t>
    </r>
    <r>
      <rPr>
        <sz val="14"/>
        <color theme="1"/>
        <rFont val="Times New Roman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</rPr>
      <t xml:space="preserve">«КР» </t>
    </r>
    <r>
      <rPr>
        <sz val="14"/>
        <color theme="1"/>
        <rFont val="Times New Roman"/>
      </rPr>
      <t>или</t>
    </r>
    <r>
      <rPr>
        <i/>
        <sz val="14"/>
        <color theme="1"/>
        <rFont val="Times New Roman"/>
      </rPr>
      <t xml:space="preserve"> «ВПР»</t>
    </r>
    <r>
      <rPr>
        <sz val="14"/>
        <color theme="1"/>
        <rFont val="Times New Roman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</t>
    </r>
    <r>
      <rPr>
        <sz val="14"/>
        <color rgb="FF00B050"/>
        <rFont val="Times New Roman"/>
      </rPr>
      <t xml:space="preserve"> </t>
    </r>
    <r>
      <rPr>
        <b/>
        <sz val="14"/>
        <color theme="9" tint="-0.249977111117893"/>
        <rFont val="Times New Roman"/>
      </rPr>
      <t xml:space="preserve">цвет «зеленый» – </t>
    </r>
    <r>
      <rPr>
        <b/>
        <sz val="14"/>
        <rFont val="Times New Roman"/>
      </rPr>
      <t>для ОП федерального уровня</t>
    </r>
    <r>
      <rPr>
        <b/>
        <sz val="14"/>
        <color theme="9" tint="-0.249977111117893"/>
        <rFont val="Times New Roman"/>
      </rPr>
      <t xml:space="preserve">, </t>
    </r>
    <r>
      <rPr>
        <b/>
        <sz val="14"/>
        <color indexed="5"/>
        <rFont val="Times New Roman"/>
      </rPr>
      <t xml:space="preserve">цвет «желтый» – </t>
    </r>
    <r>
      <rPr>
        <b/>
        <sz val="14"/>
        <rFont val="Times New Roman"/>
      </rPr>
      <t>для ОП регионального уровня</t>
    </r>
    <r>
      <rPr>
        <b/>
        <sz val="14"/>
        <color indexed="5"/>
        <rFont val="Times New Roman"/>
      </rPr>
      <t>,</t>
    </r>
    <r>
      <rPr>
        <b/>
        <sz val="14"/>
        <color rgb="FFFF3300"/>
        <rFont val="Times New Roman"/>
      </rPr>
      <t xml:space="preserve"> цвет «оранжевый» </t>
    </r>
    <r>
      <rPr>
        <sz val="14"/>
        <color theme="1"/>
        <rFont val="Times New Roman"/>
      </rPr>
      <t xml:space="preserve">– </t>
    </r>
    <r>
      <rPr>
        <b/>
        <sz val="14"/>
        <color theme="1"/>
        <rFont val="Times New Roman"/>
      </rPr>
      <t>для ОП школьного уровня.</t>
    </r>
    <r>
      <rPr>
        <sz val="14"/>
        <color theme="1"/>
        <rFont val="Times New Roman"/>
      </rPr>
      <t xml:space="preserve">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</si>
  <si>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</rPr>
      <t>1</t>
    </r>
    <r>
      <rPr>
        <sz val="14"/>
        <color theme="1"/>
        <rFont val="Times New Roman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</si>
  <si>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</rPr>
      <t>8.</t>
    </r>
    <r>
      <rPr>
        <sz val="14"/>
        <color theme="1"/>
        <rFont val="Times New Roman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</si>
  <si>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</rPr>
      <t>«СЧЁТЗ»</t>
    </r>
    <r>
      <rPr>
        <sz val="14"/>
        <color theme="1"/>
        <rFont val="Times New Roman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</rPr>
      <t xml:space="preserve">«СЧЁТЗ» </t>
    </r>
    <r>
      <rPr>
        <sz val="14"/>
        <color theme="1"/>
        <rFont val="Times New Roman"/>
      </rPr>
      <t xml:space="preserve">требует указания диапазона счета, например, </t>
    </r>
    <r>
      <rPr>
        <i/>
        <sz val="14"/>
        <color theme="1"/>
        <rFont val="Times New Roman"/>
      </rPr>
      <t>=СЧЁТЗ(D9:BM9)</t>
    </r>
    <r>
      <rPr>
        <sz val="14"/>
        <color theme="1"/>
        <rFont val="Times New Roman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</rPr>
      <t>«Количество ОП в указанном периоде»</t>
    </r>
    <r>
      <rPr>
        <sz val="14"/>
        <color theme="1"/>
        <rFont val="Times New Roman"/>
      </rPr>
      <t>.</t>
    </r>
  </si>
  <si>
    <r>
      <t>10.</t>
    </r>
    <r>
      <rPr>
        <sz val="14"/>
        <color theme="1"/>
        <rFont val="Times New Roman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</si>
  <si>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ДР</t>
  </si>
  <si>
    <t>ИТ</t>
  </si>
  <si>
    <t>ДКР</t>
  </si>
  <si>
    <t>ТР</t>
  </si>
  <si>
    <t>УС</t>
  </si>
  <si>
    <t>ЗП</t>
  </si>
  <si>
    <t>ИС</t>
  </si>
  <si>
    <t>ИДР</t>
  </si>
  <si>
    <t xml:space="preserve"> № 304-П</t>
  </si>
  <si>
    <t>ГОД</t>
  </si>
  <si>
    <t>304-П</t>
  </si>
  <si>
    <t xml:space="preserve">     15.09.2025</t>
  </si>
  <si>
    <r>
      <rPr>
        <b/>
        <sz val="10"/>
        <color theme="1"/>
        <rFont val="Times New Roman"/>
        <family val="1"/>
        <charset val="204"/>
      </rPr>
      <t>КР/ПР</t>
    </r>
    <r>
      <rPr>
        <sz val="10"/>
        <color theme="1"/>
        <rFont val="Times New Roman"/>
        <family val="1"/>
        <charset val="204"/>
      </rPr>
      <t xml:space="preserve"> - контрольная/проверочная работа,  </t>
    </r>
    <r>
      <rPr>
        <b/>
        <sz val="10"/>
        <color theme="1"/>
        <rFont val="Times New Roman"/>
        <family val="1"/>
        <charset val="204"/>
      </rPr>
      <t xml:space="preserve"> ВД/ВКР</t>
    </r>
    <r>
      <rPr>
        <sz val="10"/>
        <color theme="1"/>
        <rFont val="Times New Roman"/>
        <family val="1"/>
        <charset val="204"/>
      </rPr>
      <t xml:space="preserve"> -входная диагностика/входная КР, </t>
    </r>
    <r>
      <rPr>
        <b/>
        <sz val="10"/>
        <color theme="1"/>
        <rFont val="Times New Roman"/>
        <family val="1"/>
        <charset val="204"/>
      </rPr>
      <t>ДКР</t>
    </r>
    <r>
      <rPr>
        <sz val="10"/>
        <color theme="1"/>
        <rFont val="Times New Roman"/>
        <family val="1"/>
        <charset val="204"/>
      </rPr>
      <t xml:space="preserve"> -Диагностическая КР, </t>
    </r>
    <r>
      <rPr>
        <b/>
        <sz val="10"/>
        <color theme="1"/>
        <rFont val="Times New Roman"/>
        <family val="1"/>
        <charset val="204"/>
      </rPr>
      <t>ИТ</t>
    </r>
    <r>
      <rPr>
        <sz val="10"/>
        <color theme="1"/>
        <rFont val="Times New Roman"/>
        <family val="1"/>
        <charset val="204"/>
      </rPr>
      <t xml:space="preserve"> -итоговое тестирование,</t>
    </r>
    <r>
      <rPr>
        <b/>
        <sz val="10"/>
        <color theme="1"/>
        <rFont val="Times New Roman"/>
        <family val="1"/>
        <charset val="204"/>
      </rPr>
      <t xml:space="preserve"> ЗП</t>
    </r>
    <r>
      <rPr>
        <sz val="10"/>
        <color theme="1"/>
        <rFont val="Times New Roman"/>
        <family val="1"/>
        <charset val="204"/>
      </rPr>
      <t>-защита проекта</t>
    </r>
  </si>
  <si>
    <r>
      <rPr>
        <b/>
        <sz val="10"/>
        <color theme="1"/>
        <rFont val="Times New Roman"/>
        <family val="1"/>
        <charset val="204"/>
      </rPr>
      <t>РСИ</t>
    </r>
    <r>
      <rPr>
        <sz val="10"/>
        <color theme="1"/>
        <rFont val="Times New Roman"/>
        <family val="1"/>
        <charset val="204"/>
      </rPr>
      <t xml:space="preserve"> - региональное сопоставительное исследование</t>
    </r>
  </si>
  <si>
    <r>
      <rPr>
        <b/>
        <sz val="10"/>
        <color theme="1"/>
        <rFont val="Times New Roman"/>
        <family val="1"/>
        <charset val="204"/>
      </rPr>
      <t>ВПР</t>
    </r>
    <r>
      <rPr>
        <sz val="10"/>
        <color theme="1"/>
        <rFont val="Times New Roman"/>
        <family val="1"/>
        <charset val="204"/>
      </rPr>
      <t xml:space="preserve"> -Всероссийская проверочная работа, </t>
    </r>
    <r>
      <rPr>
        <b/>
        <sz val="10"/>
        <color theme="1"/>
        <rFont val="Times New Roman"/>
        <family val="1"/>
        <charset val="204"/>
      </rPr>
      <t>НСИКО</t>
    </r>
    <r>
      <rPr>
        <sz val="10"/>
        <color theme="1"/>
        <rFont val="Times New Roman"/>
        <family val="1"/>
        <charset val="204"/>
      </rPr>
      <t xml:space="preserve"> - национальные сопоставительные исследования качества образования,</t>
    </r>
    <r>
      <rPr>
        <b/>
        <sz val="10"/>
        <color theme="1"/>
        <rFont val="Times New Roman"/>
        <family val="1"/>
        <charset val="204"/>
      </rPr>
      <t xml:space="preserve"> УС </t>
    </r>
    <r>
      <rPr>
        <sz val="10"/>
        <color theme="1"/>
        <rFont val="Times New Roman"/>
        <family val="1"/>
        <charset val="204"/>
      </rPr>
      <t>-устное собеседование,</t>
    </r>
    <r>
      <rPr>
        <b/>
        <sz val="10"/>
        <color theme="1"/>
        <rFont val="Times New Roman"/>
        <family val="1"/>
        <charset val="204"/>
      </rPr>
      <t xml:space="preserve"> ИС</t>
    </r>
    <r>
      <rPr>
        <sz val="10"/>
        <color theme="1"/>
        <rFont val="Times New Roman"/>
        <family val="1"/>
        <charset val="204"/>
      </rPr>
      <t>-итоговое сочинение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</si>
</sst>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1" x14ac:knownFonts="1">
    <font>
      <sz val="11"/>
      <color theme="1"/>
      <name val="Calibri"/>
      <scheme val="minor"/>
    </font>
    <font>
      <sz val="10"/>
      <color theme="1"/>
      <name val="Times New Roman"/>
    </font>
    <font>
      <sz val="12"/>
      <color theme="1"/>
      <name val="Times New Roman"/>
    </font>
    <font>
      <b/>
      <sz val="20"/>
      <color theme="1"/>
      <name val="Times New Roman"/>
    </font>
    <font>
      <b/>
      <sz val="12"/>
      <color theme="1"/>
      <name val="Times New Roman"/>
    </font>
    <font>
      <sz val="9"/>
      <color theme="1"/>
      <name val="Times New Roman"/>
    </font>
    <font>
      <sz val="11"/>
      <color theme="1"/>
      <name val="Times New Roman"/>
    </font>
    <font>
      <sz val="20"/>
      <color theme="1"/>
      <name val="Times New Roman"/>
    </font>
    <font>
      <u/>
      <sz val="10"/>
      <color theme="1"/>
      <name val="Times New Roman"/>
    </font>
    <font>
      <sz val="7"/>
      <color theme="1"/>
      <name val="Times New Roman"/>
    </font>
    <font>
      <sz val="20"/>
      <name val="Times New Roman"/>
    </font>
    <font>
      <sz val="10"/>
      <name val="Times New Roman"/>
    </font>
    <font>
      <sz val="8"/>
      <color theme="1"/>
      <name val="Times New Roman"/>
    </font>
    <font>
      <sz val="8"/>
      <name val="Times New Roman"/>
    </font>
    <font>
      <sz val="10"/>
      <name val="Calibri"/>
    </font>
    <font>
      <sz val="11"/>
      <name val="Calibri"/>
    </font>
    <font>
      <b/>
      <sz val="16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Symbol"/>
    </font>
    <font>
      <sz val="11"/>
      <color theme="1"/>
      <name val="Calibri"/>
      <scheme val="minor"/>
    </font>
    <font>
      <sz val="10"/>
      <color theme="1"/>
      <name val="Symbol"/>
    </font>
    <font>
      <sz val="14"/>
      <name val="Times New Roman"/>
    </font>
    <font>
      <i/>
      <sz val="14"/>
      <color theme="1"/>
      <name val="Times New Roman"/>
    </font>
    <font>
      <sz val="14"/>
      <color rgb="FF00B050"/>
      <name val="Times New Roman"/>
    </font>
    <font>
      <b/>
      <sz val="14"/>
      <color theme="9" tint="-0.249977111117893"/>
      <name val="Times New Roman"/>
    </font>
    <font>
      <b/>
      <sz val="14"/>
      <name val="Times New Roman"/>
    </font>
    <font>
      <b/>
      <sz val="14"/>
      <color indexed="5"/>
      <name val="Times New Roman"/>
    </font>
    <font>
      <b/>
      <sz val="14"/>
      <color rgb="FFFF3300"/>
      <name val="Times New Roman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indexed="65"/>
      </patternFill>
    </fill>
    <fill>
      <patternFill patternType="solid">
        <fgColor theme="2"/>
        <bgColor theme="2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7"/>
      </patternFill>
    </fill>
    <fill>
      <patternFill patternType="solid">
        <fgColor theme="5"/>
        <bgColor rgb="FFFFC000"/>
      </patternFill>
    </fill>
    <fill>
      <patternFill patternType="solid">
        <fgColor theme="5"/>
        <bgColor theme="5" tint="0.39997558519241921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20" fillId="0" borderId="0" applyFont="0" applyFill="0" applyBorder="0" applyProtection="0"/>
  </cellStyleXfs>
  <cellXfs count="27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6" fillId="0" borderId="2" xfId="0" applyNumberFormat="1" applyFont="1" applyBorder="1" applyAlignment="1">
      <alignment vertic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49" fontId="1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49" fontId="6" fillId="0" borderId="1" xfId="0" applyNumberFormat="1" applyFont="1" applyBorder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1" fillId="0" borderId="1" xfId="0" applyFont="1" applyBorder="1"/>
    <xf numFmtId="49" fontId="5" fillId="0" borderId="1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wrapText="1"/>
    </xf>
    <xf numFmtId="0" fontId="1" fillId="0" borderId="11" xfId="0" applyFont="1" applyBorder="1"/>
    <xf numFmtId="0" fontId="0" fillId="0" borderId="11" xfId="0" applyBorder="1"/>
    <xf numFmtId="0" fontId="2" fillId="0" borderId="0" xfId="0" applyFont="1" applyAlignment="1">
      <alignment vertical="top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5" borderId="5" xfId="0" applyFont="1" applyFill="1" applyBorder="1" applyAlignment="1">
      <alignment vertical="center" wrapText="1"/>
    </xf>
    <xf numFmtId="0" fontId="11" fillId="6" borderId="0" xfId="0" applyFont="1" applyFill="1" applyAlignment="1">
      <alignment horizontal="center" vertical="center" wrapText="1"/>
    </xf>
    <xf numFmtId="0" fontId="1" fillId="6" borderId="0" xfId="0" applyFont="1" applyFill="1"/>
    <xf numFmtId="0" fontId="1" fillId="6" borderId="5" xfId="0" applyFont="1" applyFill="1" applyBorder="1"/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0" fontId="1" fillId="0" borderId="1" xfId="1" applyNumberFormat="1" applyFont="1" applyBorder="1"/>
    <xf numFmtId="0" fontId="11" fillId="5" borderId="5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/>
    </xf>
    <xf numFmtId="0" fontId="15" fillId="5" borderId="14" xfId="0" applyFont="1" applyFill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2" xfId="0" applyFont="1" applyBorder="1" applyAlignment="1">
      <alignment horizontal="left"/>
    </xf>
    <xf numFmtId="0" fontId="12" fillId="7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1" fillId="0" borderId="1" xfId="0" applyFont="1" applyBorder="1" applyAlignment="1">
      <alignment horizontal="left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wrapText="1"/>
    </xf>
    <xf numFmtId="0" fontId="1" fillId="0" borderId="5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1" fillId="5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0" fillId="0" borderId="0" xfId="0" applyAlignment="1">
      <alignment shrinkToFit="1"/>
    </xf>
    <xf numFmtId="0" fontId="19" fillId="0" borderId="0" xfId="0" applyFont="1" applyAlignment="1">
      <alignment horizontal="justify" vertical="center" shrinkToFit="1"/>
    </xf>
    <xf numFmtId="0" fontId="18" fillId="0" borderId="0" xfId="0" applyFont="1" applyAlignment="1">
      <alignment horizontal="justify" vertical="center" shrinkToFi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left"/>
    </xf>
    <xf numFmtId="0" fontId="11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vertical="center" wrapText="1"/>
    </xf>
    <xf numFmtId="0" fontId="11" fillId="10" borderId="0" xfId="0" applyFont="1" applyFill="1" applyAlignment="1">
      <alignment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" fillId="10" borderId="0" xfId="0" applyFont="1" applyFill="1"/>
    <xf numFmtId="0" fontId="29" fillId="10" borderId="1" xfId="0" applyFont="1" applyFill="1" applyBorder="1" applyAlignment="1">
      <alignment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11" borderId="1" xfId="0" applyFont="1" applyFill="1" applyBorder="1"/>
    <xf numFmtId="0" fontId="30" fillId="11" borderId="1" xfId="0" applyFont="1" applyFill="1" applyBorder="1"/>
    <xf numFmtId="0" fontId="1" fillId="0" borderId="1" xfId="0" applyFont="1" applyFill="1" applyBorder="1"/>
    <xf numFmtId="0" fontId="31" fillId="0" borderId="1" xfId="0" applyFont="1" applyBorder="1" applyAlignment="1">
      <alignment vertical="center" wrapText="1"/>
    </xf>
    <xf numFmtId="0" fontId="31" fillId="11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vertical="center" wrapText="1"/>
    </xf>
    <xf numFmtId="0" fontId="29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vertical="center" wrapText="1"/>
    </xf>
    <xf numFmtId="0" fontId="30" fillId="11" borderId="1" xfId="0" applyFont="1" applyFill="1" applyBorder="1" applyAlignment="1">
      <alignment horizontal="left"/>
    </xf>
    <xf numFmtId="0" fontId="30" fillId="11" borderId="0" xfId="0" applyFont="1" applyFill="1"/>
    <xf numFmtId="0" fontId="29" fillId="3" borderId="1" xfId="0" applyFont="1" applyFill="1" applyBorder="1" applyAlignment="1">
      <alignment horizontal="center" vertical="center" wrapText="1"/>
    </xf>
    <xf numFmtId="0" fontId="31" fillId="11" borderId="5" xfId="0" applyFont="1" applyFill="1" applyBorder="1" applyAlignment="1">
      <alignment horizontal="left" wrapText="1"/>
    </xf>
    <xf numFmtId="0" fontId="33" fillId="3" borderId="16" xfId="0" applyFont="1" applyFill="1" applyBorder="1" applyAlignment="1">
      <alignment horizontal="left" vertical="center"/>
    </xf>
    <xf numFmtId="0" fontId="31" fillId="3" borderId="2" xfId="0" applyFont="1" applyFill="1" applyBorder="1" applyAlignment="1">
      <alignment horizontal="left"/>
    </xf>
    <xf numFmtId="0" fontId="33" fillId="3" borderId="1" xfId="0" applyFont="1" applyFill="1" applyBorder="1" applyAlignment="1">
      <alignment horizontal="left" vertical="center"/>
    </xf>
    <xf numFmtId="0" fontId="29" fillId="11" borderId="5" xfId="0" applyFont="1" applyFill="1" applyBorder="1" applyAlignment="1">
      <alignment horizontal="left" wrapText="1"/>
    </xf>
    <xf numFmtId="0" fontId="31" fillId="0" borderId="1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wrapText="1"/>
    </xf>
    <xf numFmtId="0" fontId="31" fillId="12" borderId="5" xfId="0" applyFont="1" applyFill="1" applyBorder="1" applyAlignment="1">
      <alignment horizontal="left" wrapText="1"/>
    </xf>
    <xf numFmtId="0" fontId="31" fillId="0" borderId="5" xfId="0" applyFont="1" applyFill="1" applyBorder="1" applyAlignment="1">
      <alignment horizontal="left" wrapText="1"/>
    </xf>
    <xf numFmtId="0" fontId="31" fillId="0" borderId="1" xfId="0" applyFont="1" applyFill="1" applyBorder="1" applyAlignment="1">
      <alignment horizontal="center" vertical="center" wrapText="1"/>
    </xf>
    <xf numFmtId="0" fontId="34" fillId="11" borderId="5" xfId="0" applyFont="1" applyFill="1" applyBorder="1" applyAlignment="1">
      <alignment horizontal="left" wrapText="1"/>
    </xf>
    <xf numFmtId="0" fontId="34" fillId="11" borderId="2" xfId="0" applyFont="1" applyFill="1" applyBorder="1" applyAlignment="1">
      <alignment horizontal="left" wrapText="1"/>
    </xf>
    <xf numFmtId="0" fontId="34" fillId="0" borderId="5" xfId="0" applyFont="1" applyFill="1" applyBorder="1" applyAlignment="1">
      <alignment horizontal="left" wrapText="1"/>
    </xf>
    <xf numFmtId="0" fontId="34" fillId="0" borderId="2" xfId="0" applyFont="1" applyFill="1" applyBorder="1" applyAlignment="1">
      <alignment horizontal="left" wrapText="1"/>
    </xf>
    <xf numFmtId="0" fontId="34" fillId="0" borderId="5" xfId="0" applyFont="1" applyBorder="1" applyAlignment="1">
      <alignment horizontal="left" wrapText="1"/>
    </xf>
    <xf numFmtId="0" fontId="34" fillId="0" borderId="2" xfId="0" applyFont="1" applyBorder="1" applyAlignment="1">
      <alignment horizontal="left" wrapText="1"/>
    </xf>
    <xf numFmtId="0" fontId="34" fillId="0" borderId="5" xfId="0" applyFont="1" applyBorder="1" applyAlignment="1">
      <alignment horizontal="left"/>
    </xf>
    <xf numFmtId="0" fontId="34" fillId="0" borderId="2" xfId="0" applyFont="1" applyBorder="1" applyAlignment="1">
      <alignment horizontal="left"/>
    </xf>
    <xf numFmtId="0" fontId="31" fillId="11" borderId="2" xfId="0" applyFont="1" applyFill="1" applyBorder="1" applyAlignment="1">
      <alignment horizontal="left" wrapText="1"/>
    </xf>
    <xf numFmtId="0" fontId="30" fillId="12" borderId="1" xfId="0" applyFont="1" applyFill="1" applyBorder="1"/>
    <xf numFmtId="0" fontId="33" fillId="12" borderId="1" xfId="0" applyFont="1" applyFill="1" applyBorder="1"/>
    <xf numFmtId="0" fontId="29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left"/>
    </xf>
    <xf numFmtId="0" fontId="30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33" fillId="12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wrapText="1"/>
    </xf>
    <xf numFmtId="0" fontId="31" fillId="5" borderId="15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/>
    <xf numFmtId="0" fontId="34" fillId="0" borderId="10" xfId="0" applyFont="1" applyBorder="1" applyAlignment="1">
      <alignment horizontal="left" wrapText="1"/>
    </xf>
    <xf numFmtId="0" fontId="34" fillId="13" borderId="5" xfId="0" applyFont="1" applyFill="1" applyBorder="1" applyAlignment="1">
      <alignment horizontal="left" wrapText="1"/>
    </xf>
    <xf numFmtId="0" fontId="34" fillId="13" borderId="2" xfId="0" applyFont="1" applyFill="1" applyBorder="1" applyAlignment="1">
      <alignment horizontal="left" wrapText="1"/>
    </xf>
    <xf numFmtId="0" fontId="31" fillId="13" borderId="2" xfId="0" applyFont="1" applyFill="1" applyBorder="1" applyAlignment="1">
      <alignment horizontal="left" wrapText="1"/>
    </xf>
    <xf numFmtId="0" fontId="31" fillId="12" borderId="2" xfId="0" applyFont="1" applyFill="1" applyBorder="1" applyAlignment="1">
      <alignment horizontal="left"/>
    </xf>
    <xf numFmtId="0" fontId="34" fillId="0" borderId="5" xfId="0" applyFont="1" applyFill="1" applyBorder="1" applyAlignment="1">
      <alignment horizontal="left"/>
    </xf>
    <xf numFmtId="0" fontId="31" fillId="14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49" fontId="35" fillId="0" borderId="1" xfId="0" applyNumberFormat="1" applyFont="1" applyBorder="1" applyAlignment="1">
      <alignment vertical="center"/>
    </xf>
    <xf numFmtId="0" fontId="30" fillId="11" borderId="0" xfId="0" applyFont="1" applyFill="1" applyAlignment="1">
      <alignment horizontal="left"/>
    </xf>
    <xf numFmtId="0" fontId="29" fillId="11" borderId="1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justify" vertical="center"/>
    </xf>
    <xf numFmtId="14" fontId="35" fillId="0" borderId="0" xfId="0" applyNumberFormat="1" applyFont="1" applyAlignment="1">
      <alignment horizontal="left"/>
    </xf>
    <xf numFmtId="0" fontId="30" fillId="0" borderId="0" xfId="0" applyFont="1" applyFill="1" applyBorder="1" applyAlignment="1">
      <alignment vertical="center" wrapText="1"/>
    </xf>
    <xf numFmtId="0" fontId="1" fillId="0" borderId="0" xfId="0" applyFont="1" applyFill="1"/>
    <xf numFmtId="0" fontId="30" fillId="0" borderId="0" xfId="0" applyFont="1" applyFill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14" fontId="35" fillId="0" borderId="0" xfId="0" applyNumberFormat="1" applyFont="1" applyAlignment="1">
      <alignment horizontal="left" vertical="center"/>
    </xf>
    <xf numFmtId="0" fontId="30" fillId="8" borderId="1" xfId="0" applyFont="1" applyFill="1" applyBorder="1" applyAlignment="1">
      <alignment horizontal="left" vertical="center" wrapText="1"/>
    </xf>
    <xf numFmtId="0" fontId="30" fillId="15" borderId="1" xfId="0" applyFont="1" applyFill="1" applyBorder="1" applyAlignment="1">
      <alignment horizontal="left" vertical="center"/>
    </xf>
    <xf numFmtId="0" fontId="30" fillId="3" borderId="1" xfId="0" applyFont="1" applyFill="1" applyBorder="1" applyAlignment="1">
      <alignment horizontal="center" vertical="center" wrapText="1"/>
    </xf>
    <xf numFmtId="49" fontId="33" fillId="0" borderId="7" xfId="0" applyNumberFormat="1" applyFont="1" applyBorder="1" applyAlignment="1">
      <alignment horizontal="left" vertical="center" wrapText="1"/>
    </xf>
    <xf numFmtId="49" fontId="33" fillId="0" borderId="0" xfId="0" applyNumberFormat="1" applyFont="1" applyBorder="1" applyAlignment="1">
      <alignment horizontal="left" vertical="center" wrapText="1"/>
    </xf>
    <xf numFmtId="49" fontId="33" fillId="0" borderId="11" xfId="0" applyNumberFormat="1" applyFont="1" applyBorder="1" applyAlignment="1">
      <alignment horizontal="left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textRotation="90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right" vertical="center" wrapText="1"/>
    </xf>
    <xf numFmtId="0" fontId="11" fillId="5" borderId="5" xfId="0" applyFont="1" applyFill="1" applyBorder="1" applyAlignment="1">
      <alignment horizontal="right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9" fillId="5" borderId="3" xfId="0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center" vertical="center" wrapText="1"/>
    </xf>
    <xf numFmtId="0" fontId="40" fillId="5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38" fillId="0" borderId="4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textRotation="90" wrapText="1"/>
    </xf>
    <xf numFmtId="0" fontId="1" fillId="0" borderId="15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5" fillId="0" borderId="15" xfId="0" applyFont="1" applyBorder="1" applyAlignment="1">
      <alignment horizontal="center" textRotation="90" wrapText="1"/>
    </xf>
    <xf numFmtId="0" fontId="5" fillId="0" borderId="14" xfId="0" applyFont="1" applyBorder="1" applyAlignment="1">
      <alignment horizontal="center" textRotation="90" wrapText="1"/>
    </xf>
    <xf numFmtId="0" fontId="39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11" fillId="6" borderId="13" xfId="0" applyFont="1" applyFill="1" applyBorder="1" applyAlignment="1">
      <alignment horizontal="center" vertical="center" textRotation="90" wrapText="1"/>
    </xf>
    <xf numFmtId="0" fontId="11" fillId="6" borderId="15" xfId="0" applyFont="1" applyFill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5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9" borderId="6" xfId="0" applyNumberFormat="1" applyFont="1" applyFill="1" applyBorder="1" applyAlignment="1">
      <alignment horizontal="center" vertical="center"/>
    </xf>
    <xf numFmtId="49" fontId="1" fillId="9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00"/>
  <sheetViews>
    <sheetView tabSelected="1" view="pageBreakPreview" zoomScale="80" workbookViewId="0">
      <selection activeCell="B467" sqref="B467:B469"/>
    </sheetView>
  </sheetViews>
  <sheetFormatPr defaultColWidth="9.140625"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5703125" style="1" customWidth="1"/>
    <col min="5" max="5" width="4.85546875" style="1" customWidth="1"/>
    <col min="6" max="6" width="4.28515625" style="1" customWidth="1"/>
    <col min="7" max="7" width="4.5703125" style="1" customWidth="1"/>
    <col min="8" max="35" width="4.28515625" style="1" customWidth="1"/>
    <col min="36" max="36" width="4.85546875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51" s="2" customFormat="1" ht="63" customHeight="1" x14ac:dyDescent="0.25">
      <c r="A1" s="3" t="s">
        <v>0</v>
      </c>
      <c r="B1" s="3"/>
      <c r="C1" s="181" t="s">
        <v>160</v>
      </c>
      <c r="D1" s="181"/>
      <c r="E1" s="165" t="s">
        <v>157</v>
      </c>
      <c r="F1" s="3"/>
      <c r="G1" s="3"/>
      <c r="H1" s="3"/>
      <c r="L1" s="4" t="s">
        <v>1</v>
      </c>
      <c r="AC1" s="5"/>
      <c r="AD1" s="5"/>
      <c r="AL1" s="5"/>
      <c r="AM1" s="5"/>
      <c r="AN1" s="5"/>
      <c r="AO1" s="5"/>
      <c r="AP1" s="5"/>
      <c r="AQ1" s="5"/>
      <c r="AR1" s="5"/>
      <c r="AS1" s="5"/>
    </row>
    <row r="2" spans="1:51" ht="21.75" customHeight="1" x14ac:dyDescent="0.4">
      <c r="A2" s="6" t="s">
        <v>2</v>
      </c>
      <c r="B2" s="7" t="s">
        <v>3</v>
      </c>
      <c r="C2" s="8"/>
      <c r="D2" s="9"/>
      <c r="F2" s="3"/>
      <c r="G2" s="10" t="s">
        <v>4</v>
      </c>
      <c r="H2" s="3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L2" s="12"/>
      <c r="AM2" s="12"/>
      <c r="AN2" s="12"/>
      <c r="AO2" s="13"/>
      <c r="AP2" s="13"/>
      <c r="AQ2" s="13"/>
      <c r="AR2" s="13"/>
      <c r="AS2" s="13"/>
    </row>
    <row r="3" spans="1:51" ht="40.5" customHeight="1" x14ac:dyDescent="0.25">
      <c r="A3" s="6" t="s">
        <v>5</v>
      </c>
      <c r="B3" s="14" t="s">
        <v>6</v>
      </c>
      <c r="D3" s="9"/>
      <c r="E3" s="15"/>
      <c r="F3" s="15"/>
      <c r="G3" s="247" t="s">
        <v>7</v>
      </c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9"/>
      <c r="X3" s="250" t="s">
        <v>8</v>
      </c>
      <c r="Y3" s="251"/>
      <c r="Z3" s="251"/>
      <c r="AA3" s="251"/>
      <c r="AB3" s="252"/>
      <c r="AC3" s="253" t="s">
        <v>9</v>
      </c>
      <c r="AD3" s="254"/>
      <c r="AE3" s="254"/>
      <c r="AF3" s="254"/>
      <c r="AG3" s="254"/>
      <c r="AH3" s="254"/>
      <c r="AI3" s="254"/>
      <c r="AJ3" s="254"/>
      <c r="AK3" s="254"/>
      <c r="AL3" s="254"/>
      <c r="AM3" s="255"/>
      <c r="AN3" s="260" t="s">
        <v>10</v>
      </c>
      <c r="AO3" s="260"/>
      <c r="AP3" s="17" t="s">
        <v>11</v>
      </c>
      <c r="AQ3" s="17"/>
      <c r="AR3" s="18"/>
      <c r="AU3" s="19"/>
    </row>
    <row r="4" spans="1:51" ht="22.5" customHeight="1" x14ac:dyDescent="0.2">
      <c r="B4" s="262" t="s">
        <v>12</v>
      </c>
      <c r="C4" s="262"/>
      <c r="F4" s="20"/>
      <c r="G4" s="21" t="s">
        <v>13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63" t="s">
        <v>14</v>
      </c>
      <c r="Y4" s="264"/>
      <c r="Z4" s="264"/>
      <c r="AA4" s="264"/>
      <c r="AB4" s="265"/>
      <c r="AC4" s="256"/>
      <c r="AD4" s="257"/>
      <c r="AE4" s="257"/>
      <c r="AF4" s="257"/>
      <c r="AG4" s="257"/>
      <c r="AH4" s="257"/>
      <c r="AI4" s="257"/>
      <c r="AJ4" s="257"/>
      <c r="AK4" s="257"/>
      <c r="AL4" s="257"/>
      <c r="AM4" s="258"/>
      <c r="AN4" s="260"/>
      <c r="AO4" s="260"/>
      <c r="AP4" s="268" t="s">
        <v>15</v>
      </c>
      <c r="AQ4" s="268"/>
      <c r="AU4" s="19"/>
    </row>
    <row r="5" spans="1:51" ht="42.75" customHeight="1" x14ac:dyDescent="0.2">
      <c r="A5" s="23" t="s">
        <v>16</v>
      </c>
      <c r="B5" s="166" t="s">
        <v>159</v>
      </c>
      <c r="C5" s="24" t="s">
        <v>17</v>
      </c>
      <c r="D5" s="25"/>
      <c r="F5" s="20"/>
      <c r="G5" s="185" t="s">
        <v>18</v>
      </c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266"/>
      <c r="Y5" s="266"/>
      <c r="Z5" s="266"/>
      <c r="AA5" s="266"/>
      <c r="AB5" s="267"/>
      <c r="AC5" s="256"/>
      <c r="AD5" s="259"/>
      <c r="AE5" s="259"/>
      <c r="AF5" s="259"/>
      <c r="AG5" s="259"/>
      <c r="AH5" s="259"/>
      <c r="AI5" s="259"/>
      <c r="AJ5" s="259"/>
      <c r="AK5" s="259"/>
      <c r="AL5" s="259"/>
      <c r="AM5" s="258"/>
      <c r="AN5" s="261"/>
      <c r="AO5" s="261"/>
      <c r="AP5" s="269" t="s">
        <v>5</v>
      </c>
      <c r="AQ5" s="270"/>
      <c r="AU5" s="19"/>
    </row>
    <row r="6" spans="1:51" ht="51" customHeight="1" x14ac:dyDescent="0.25">
      <c r="A6" s="26" t="s">
        <v>19</v>
      </c>
      <c r="B6" s="170">
        <v>45915</v>
      </c>
      <c r="C6" s="24" t="s">
        <v>20</v>
      </c>
      <c r="D6" s="27"/>
      <c r="E6" s="28"/>
      <c r="F6" s="20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271" t="s">
        <v>21</v>
      </c>
      <c r="Y6" s="272"/>
      <c r="Z6" s="272"/>
      <c r="AA6" s="272"/>
      <c r="AB6" s="272"/>
      <c r="AC6" s="182" t="s">
        <v>161</v>
      </c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71"/>
      <c r="AU6" s="171"/>
      <c r="AV6" s="171"/>
      <c r="AW6" s="171"/>
      <c r="AX6" s="171"/>
      <c r="AY6" s="171"/>
    </row>
    <row r="7" spans="1:51" ht="26.25" customHeight="1" x14ac:dyDescent="0.2">
      <c r="A7" s="273" t="s">
        <v>22</v>
      </c>
      <c r="B7" s="273"/>
      <c r="C7" s="274" t="s">
        <v>158</v>
      </c>
      <c r="D7" s="275"/>
      <c r="F7" s="20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Y7" s="29"/>
      <c r="AB7" s="29"/>
      <c r="AC7" s="183" t="s">
        <v>162</v>
      </c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72"/>
      <c r="AU7" s="172"/>
      <c r="AV7" s="172"/>
      <c r="AW7" s="172"/>
      <c r="AX7" s="172"/>
      <c r="AY7" s="172"/>
    </row>
    <row r="8" spans="1:51" ht="29.25" customHeight="1" x14ac:dyDescent="0.25">
      <c r="A8" s="30"/>
      <c r="B8" s="30"/>
      <c r="C8" s="30"/>
      <c r="D8" s="31"/>
      <c r="E8" s="31"/>
      <c r="F8" s="31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30"/>
      <c r="Z8" s="32"/>
      <c r="AA8" s="32"/>
      <c r="AB8" s="32"/>
      <c r="AC8" s="184" t="s">
        <v>163</v>
      </c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73"/>
      <c r="AU8" s="173"/>
      <c r="AV8" s="173"/>
      <c r="AW8" s="173"/>
      <c r="AX8" s="173"/>
      <c r="AY8" s="173"/>
    </row>
    <row r="9" spans="1:51" s="29" customFormat="1" ht="88.5" customHeight="1" x14ac:dyDescent="0.2">
      <c r="A9" s="245" t="s">
        <v>23</v>
      </c>
      <c r="B9" s="245"/>
      <c r="C9" s="245"/>
      <c r="D9" s="245"/>
      <c r="E9" s="246" t="s">
        <v>24</v>
      </c>
      <c r="F9" s="246"/>
      <c r="G9" s="246"/>
      <c r="H9" s="246"/>
      <c r="I9" s="246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08" t="s">
        <v>25</v>
      </c>
      <c r="AR9" s="208" t="s">
        <v>26</v>
      </c>
      <c r="AS9" s="239" t="s">
        <v>27</v>
      </c>
    </row>
    <row r="10" spans="1:51" s="29" customFormat="1" ht="21.75" customHeight="1" x14ac:dyDescent="0.2">
      <c r="A10" s="201" t="s">
        <v>28</v>
      </c>
      <c r="B10" s="217"/>
      <c r="C10" s="188" t="s">
        <v>29</v>
      </c>
      <c r="D10" s="33" t="s">
        <v>30</v>
      </c>
      <c r="E10" s="174" t="s">
        <v>31</v>
      </c>
      <c r="F10" s="174"/>
      <c r="G10" s="174"/>
      <c r="H10" s="174"/>
      <c r="I10" s="174" t="s">
        <v>32</v>
      </c>
      <c r="J10" s="174"/>
      <c r="K10" s="174"/>
      <c r="L10" s="174"/>
      <c r="M10" s="174" t="s">
        <v>33</v>
      </c>
      <c r="N10" s="174"/>
      <c r="O10" s="174"/>
      <c r="P10" s="174"/>
      <c r="Q10" s="174" t="s">
        <v>34</v>
      </c>
      <c r="R10" s="174"/>
      <c r="S10" s="174"/>
      <c r="T10" s="174"/>
      <c r="U10" s="174" t="s">
        <v>35</v>
      </c>
      <c r="V10" s="174"/>
      <c r="W10" s="174"/>
      <c r="X10" s="174" t="s">
        <v>36</v>
      </c>
      <c r="Y10" s="174"/>
      <c r="Z10" s="174"/>
      <c r="AA10" s="174"/>
      <c r="AB10" s="174" t="s">
        <v>37</v>
      </c>
      <c r="AC10" s="174"/>
      <c r="AD10" s="174"/>
      <c r="AE10" s="174" t="s">
        <v>38</v>
      </c>
      <c r="AF10" s="174"/>
      <c r="AG10" s="174"/>
      <c r="AH10" s="174"/>
      <c r="AI10" s="174"/>
      <c r="AJ10" s="174" t="s">
        <v>39</v>
      </c>
      <c r="AK10" s="174"/>
      <c r="AL10" s="174"/>
      <c r="AM10" s="174" t="s">
        <v>40</v>
      </c>
      <c r="AN10" s="174"/>
      <c r="AO10" s="174"/>
      <c r="AP10" s="174"/>
      <c r="AQ10" s="208"/>
      <c r="AR10" s="208"/>
      <c r="AS10" s="239"/>
    </row>
    <row r="11" spans="1:51" s="35" customFormat="1" ht="11.25" customHeight="1" x14ac:dyDescent="0.2">
      <c r="A11" s="209"/>
      <c r="B11" s="218"/>
      <c r="C11" s="191"/>
      <c r="D11" s="33" t="s">
        <v>41</v>
      </c>
      <c r="E11" s="38">
        <v>1</v>
      </c>
      <c r="F11" s="38">
        <v>2</v>
      </c>
      <c r="G11" s="38">
        <v>3</v>
      </c>
      <c r="H11" s="38">
        <v>4</v>
      </c>
      <c r="I11" s="38">
        <v>5</v>
      </c>
      <c r="J11" s="38">
        <v>6</v>
      </c>
      <c r="K11" s="38">
        <v>7</v>
      </c>
      <c r="L11" s="38">
        <v>8</v>
      </c>
      <c r="M11" s="38">
        <v>9</v>
      </c>
      <c r="N11" s="38">
        <v>10</v>
      </c>
      <c r="O11" s="38">
        <v>11</v>
      </c>
      <c r="P11" s="38">
        <v>12</v>
      </c>
      <c r="Q11" s="38">
        <v>13</v>
      </c>
      <c r="R11" s="38">
        <v>14</v>
      </c>
      <c r="S11" s="38">
        <v>15</v>
      </c>
      <c r="T11" s="38">
        <v>16</v>
      </c>
      <c r="U11" s="38">
        <v>17</v>
      </c>
      <c r="V11" s="38">
        <v>18</v>
      </c>
      <c r="W11" s="38">
        <v>19</v>
      </c>
      <c r="X11" s="38">
        <v>20</v>
      </c>
      <c r="Y11" s="38">
        <v>21</v>
      </c>
      <c r="Z11" s="38">
        <v>22</v>
      </c>
      <c r="AA11" s="38">
        <v>23</v>
      </c>
      <c r="AB11" s="38">
        <v>24</v>
      </c>
      <c r="AC11" s="38">
        <v>25</v>
      </c>
      <c r="AD11" s="38">
        <v>26</v>
      </c>
      <c r="AE11" s="38">
        <v>27</v>
      </c>
      <c r="AF11" s="38">
        <v>28</v>
      </c>
      <c r="AG11" s="38">
        <v>29</v>
      </c>
      <c r="AH11" s="38">
        <v>30</v>
      </c>
      <c r="AI11" s="38">
        <v>31</v>
      </c>
      <c r="AJ11" s="38">
        <v>32</v>
      </c>
      <c r="AK11" s="38">
        <v>33</v>
      </c>
      <c r="AL11" s="38">
        <v>34</v>
      </c>
      <c r="AM11" s="38">
        <v>35</v>
      </c>
      <c r="AN11" s="38">
        <v>36</v>
      </c>
      <c r="AO11" s="38">
        <v>37</v>
      </c>
      <c r="AP11" s="38">
        <v>38</v>
      </c>
      <c r="AQ11" s="208"/>
      <c r="AR11" s="208"/>
      <c r="AS11" s="239"/>
    </row>
    <row r="12" spans="1:51" s="35" customFormat="1" ht="11.25" customHeight="1" x14ac:dyDescent="0.2">
      <c r="A12" s="240" t="s">
        <v>42</v>
      </c>
      <c r="B12" s="188" t="s">
        <v>43</v>
      </c>
      <c r="C12" s="39" t="s">
        <v>44</v>
      </c>
      <c r="D12" s="40"/>
      <c r="E12" s="38"/>
      <c r="F12" s="38"/>
      <c r="G12" s="111" t="s">
        <v>80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168" t="s">
        <v>59</v>
      </c>
      <c r="AL12" s="38"/>
      <c r="AM12" s="38"/>
      <c r="AN12" s="38"/>
      <c r="AO12" s="38"/>
      <c r="AP12" s="38"/>
      <c r="AQ12" s="41">
        <f t="shared" ref="AQ12:AQ75" si="0">COUNTA(E12:AP12)</f>
        <v>2</v>
      </c>
      <c r="AR12" s="25">
        <f t="shared" ref="AR12:AR14" si="1">33*5</f>
        <v>165</v>
      </c>
      <c r="AS12" s="42">
        <f t="shared" ref="AS12:AS75" si="2">AQ12/AR12</f>
        <v>1.2121212121212121E-2</v>
      </c>
    </row>
    <row r="13" spans="1:51" ht="12.75" customHeight="1" x14ac:dyDescent="0.2">
      <c r="A13" s="241"/>
      <c r="B13" s="189"/>
      <c r="C13" s="39" t="s">
        <v>45</v>
      </c>
      <c r="D13" s="25"/>
      <c r="E13" s="44"/>
      <c r="F13" s="44"/>
      <c r="G13" s="111" t="s">
        <v>80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168" t="s">
        <v>59</v>
      </c>
      <c r="AL13" s="44"/>
      <c r="AM13" s="45"/>
      <c r="AN13" s="45"/>
      <c r="AO13" s="45"/>
      <c r="AP13" s="45"/>
      <c r="AQ13" s="41">
        <f t="shared" si="0"/>
        <v>2</v>
      </c>
      <c r="AR13" s="25">
        <f t="shared" si="1"/>
        <v>165</v>
      </c>
      <c r="AS13" s="42">
        <f t="shared" si="2"/>
        <v>1.2121212121212121E-2</v>
      </c>
    </row>
    <row r="14" spans="1:51" ht="12.75" customHeight="1" x14ac:dyDescent="0.2">
      <c r="A14" s="241"/>
      <c r="B14" s="191"/>
      <c r="C14" s="39" t="s">
        <v>46</v>
      </c>
      <c r="D14" s="25"/>
      <c r="E14" s="44"/>
      <c r="F14" s="44"/>
      <c r="G14" s="111" t="s">
        <v>80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168" t="s">
        <v>59</v>
      </c>
      <c r="AL14" s="44"/>
      <c r="AM14" s="45"/>
      <c r="AN14" s="45"/>
      <c r="AO14" s="45"/>
      <c r="AP14" s="45"/>
      <c r="AQ14" s="41">
        <f t="shared" si="0"/>
        <v>2</v>
      </c>
      <c r="AR14" s="25">
        <f t="shared" si="1"/>
        <v>165</v>
      </c>
      <c r="AS14" s="42">
        <f t="shared" si="2"/>
        <v>1.2121212121212121E-2</v>
      </c>
    </row>
    <row r="15" spans="1:51" ht="12.75" customHeight="1" x14ac:dyDescent="0.2">
      <c r="A15" s="241"/>
      <c r="B15" s="188" t="s">
        <v>47</v>
      </c>
      <c r="C15" s="39" t="s">
        <v>44</v>
      </c>
      <c r="D15" s="46"/>
      <c r="E15" s="44"/>
      <c r="F15" s="44"/>
      <c r="G15" s="111" t="s">
        <v>80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168" t="s">
        <v>59</v>
      </c>
      <c r="AL15" s="44"/>
      <c r="AM15" s="45"/>
      <c r="AN15" s="45"/>
      <c r="AO15" s="45"/>
      <c r="AP15" s="45"/>
      <c r="AQ15" s="41">
        <f t="shared" si="0"/>
        <v>2</v>
      </c>
      <c r="AR15" s="25">
        <f t="shared" ref="AR15:AR20" si="3">33*4</f>
        <v>132</v>
      </c>
      <c r="AS15" s="42">
        <f t="shared" si="2"/>
        <v>1.5151515151515152E-2</v>
      </c>
    </row>
    <row r="16" spans="1:51" ht="12.75" customHeight="1" x14ac:dyDescent="0.2">
      <c r="A16" s="241"/>
      <c r="B16" s="189"/>
      <c r="C16" s="39" t="s">
        <v>45</v>
      </c>
      <c r="D16" s="46"/>
      <c r="E16" s="44"/>
      <c r="F16" s="44"/>
      <c r="G16" s="111" t="s">
        <v>80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168" t="s">
        <v>59</v>
      </c>
      <c r="AL16" s="44"/>
      <c r="AM16" s="45"/>
      <c r="AN16" s="45"/>
      <c r="AO16" s="45"/>
      <c r="AP16" s="45"/>
      <c r="AQ16" s="41">
        <f t="shared" si="0"/>
        <v>2</v>
      </c>
      <c r="AR16" s="25">
        <f t="shared" si="3"/>
        <v>132</v>
      </c>
      <c r="AS16" s="42">
        <f t="shared" si="2"/>
        <v>1.5151515151515152E-2</v>
      </c>
    </row>
    <row r="17" spans="1:45" ht="12.75" customHeight="1" x14ac:dyDescent="0.2">
      <c r="A17" s="241"/>
      <c r="B17" s="191"/>
      <c r="C17" s="39" t="s">
        <v>46</v>
      </c>
      <c r="D17" s="46"/>
      <c r="E17" s="44"/>
      <c r="F17" s="44"/>
      <c r="G17" s="111" t="s">
        <v>80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168" t="s">
        <v>59</v>
      </c>
      <c r="AL17" s="44"/>
      <c r="AM17" s="45"/>
      <c r="AN17" s="45"/>
      <c r="AO17" s="45"/>
      <c r="AP17" s="45"/>
      <c r="AQ17" s="41">
        <f t="shared" si="0"/>
        <v>2</v>
      </c>
      <c r="AR17" s="25">
        <f t="shared" si="3"/>
        <v>132</v>
      </c>
      <c r="AS17" s="42">
        <f t="shared" si="2"/>
        <v>1.5151515151515152E-2</v>
      </c>
    </row>
    <row r="18" spans="1:45" ht="12.75" customHeight="1" x14ac:dyDescent="0.2">
      <c r="A18" s="241"/>
      <c r="B18" s="188" t="s">
        <v>48</v>
      </c>
      <c r="C18" s="39" t="s">
        <v>44</v>
      </c>
      <c r="D18" s="46"/>
      <c r="E18" s="44"/>
      <c r="F18" s="44"/>
      <c r="G18" s="167" t="s">
        <v>80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114" t="s">
        <v>62</v>
      </c>
      <c r="AJ18" s="44"/>
      <c r="AK18" s="44"/>
      <c r="AL18" s="44"/>
      <c r="AM18" s="45"/>
      <c r="AN18" s="45"/>
      <c r="AO18" s="45"/>
      <c r="AP18" s="45"/>
      <c r="AQ18" s="41">
        <f t="shared" si="0"/>
        <v>2</v>
      </c>
      <c r="AR18" s="25">
        <f t="shared" si="3"/>
        <v>132</v>
      </c>
      <c r="AS18" s="42">
        <f t="shared" si="2"/>
        <v>1.5151515151515152E-2</v>
      </c>
    </row>
    <row r="19" spans="1:45" ht="12.75" customHeight="1" x14ac:dyDescent="0.2">
      <c r="A19" s="241"/>
      <c r="B19" s="189"/>
      <c r="C19" s="39" t="s">
        <v>45</v>
      </c>
      <c r="D19" s="46"/>
      <c r="E19" s="44"/>
      <c r="F19" s="44"/>
      <c r="G19" s="111" t="s">
        <v>80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114" t="s">
        <v>62</v>
      </c>
      <c r="AJ19" s="44"/>
      <c r="AK19" s="44"/>
      <c r="AL19" s="44"/>
      <c r="AM19" s="45"/>
      <c r="AN19" s="45"/>
      <c r="AO19" s="45"/>
      <c r="AP19" s="45"/>
      <c r="AQ19" s="41">
        <f t="shared" si="0"/>
        <v>2</v>
      </c>
      <c r="AR19" s="25">
        <f t="shared" si="3"/>
        <v>132</v>
      </c>
      <c r="AS19" s="42">
        <f t="shared" si="2"/>
        <v>1.5151515151515152E-2</v>
      </c>
    </row>
    <row r="20" spans="1:45" ht="12.75" customHeight="1" x14ac:dyDescent="0.2">
      <c r="A20" s="241"/>
      <c r="B20" s="191"/>
      <c r="C20" s="39" t="s">
        <v>46</v>
      </c>
      <c r="D20" s="46"/>
      <c r="E20" s="44"/>
      <c r="F20" s="44"/>
      <c r="G20" s="111" t="s">
        <v>80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114" t="s">
        <v>62</v>
      </c>
      <c r="AJ20" s="44"/>
      <c r="AK20" s="44"/>
      <c r="AL20" s="44"/>
      <c r="AM20" s="45"/>
      <c r="AN20" s="45"/>
      <c r="AO20" s="45"/>
      <c r="AP20" s="45"/>
      <c r="AQ20" s="41">
        <f t="shared" si="0"/>
        <v>2</v>
      </c>
      <c r="AR20" s="25">
        <f t="shared" si="3"/>
        <v>132</v>
      </c>
      <c r="AS20" s="42">
        <f t="shared" si="2"/>
        <v>1.5151515151515152E-2</v>
      </c>
    </row>
    <row r="21" spans="1:45" ht="12.75" customHeight="1" x14ac:dyDescent="0.2">
      <c r="A21" s="241"/>
      <c r="B21" s="188" t="s">
        <v>49</v>
      </c>
      <c r="C21" s="39" t="s">
        <v>44</v>
      </c>
      <c r="D21" s="46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16" t="s">
        <v>59</v>
      </c>
      <c r="AL21" s="44"/>
      <c r="AM21" s="45"/>
      <c r="AN21" s="45"/>
      <c r="AO21" s="45"/>
      <c r="AP21" s="45"/>
      <c r="AQ21" s="41">
        <f t="shared" si="0"/>
        <v>1</v>
      </c>
      <c r="AR21" s="25">
        <f t="shared" ref="AR21:AR23" si="4">33*2</f>
        <v>66</v>
      </c>
      <c r="AS21" s="42">
        <f t="shared" si="2"/>
        <v>1.5151515151515152E-2</v>
      </c>
    </row>
    <row r="22" spans="1:45" ht="12.75" customHeight="1" x14ac:dyDescent="0.2">
      <c r="A22" s="241"/>
      <c r="B22" s="189"/>
      <c r="C22" s="39" t="s">
        <v>45</v>
      </c>
      <c r="D22" s="46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16" t="s">
        <v>59</v>
      </c>
      <c r="AL22" s="44"/>
      <c r="AM22" s="45"/>
      <c r="AN22" s="45"/>
      <c r="AO22" s="45"/>
      <c r="AP22" s="45"/>
      <c r="AQ22" s="41">
        <f t="shared" si="0"/>
        <v>1</v>
      </c>
      <c r="AR22" s="25">
        <f t="shared" si="4"/>
        <v>66</v>
      </c>
      <c r="AS22" s="42">
        <f t="shared" si="2"/>
        <v>1.5151515151515152E-2</v>
      </c>
    </row>
    <row r="23" spans="1:45" ht="12.75" customHeight="1" x14ac:dyDescent="0.2">
      <c r="A23" s="241"/>
      <c r="B23" s="191"/>
      <c r="C23" s="39" t="s">
        <v>46</v>
      </c>
      <c r="D23" s="46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116" t="s">
        <v>59</v>
      </c>
      <c r="AL23" s="44"/>
      <c r="AM23" s="45"/>
      <c r="AN23" s="45"/>
      <c r="AO23" s="45"/>
      <c r="AP23" s="45"/>
      <c r="AQ23" s="41">
        <f t="shared" si="0"/>
        <v>1</v>
      </c>
      <c r="AR23" s="25">
        <f t="shared" si="4"/>
        <v>66</v>
      </c>
      <c r="AS23" s="42">
        <f t="shared" si="2"/>
        <v>1.5151515151515152E-2</v>
      </c>
    </row>
    <row r="24" spans="1:45" ht="12.75" customHeight="1" x14ac:dyDescent="0.2">
      <c r="A24" s="241"/>
      <c r="B24" s="188" t="s">
        <v>50</v>
      </c>
      <c r="C24" s="39" t="s">
        <v>44</v>
      </c>
      <c r="D24" s="46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5"/>
      <c r="AN24" s="45"/>
      <c r="AO24" s="45"/>
      <c r="AP24" s="45"/>
      <c r="AQ24" s="41">
        <f t="shared" si="0"/>
        <v>0</v>
      </c>
      <c r="AR24" s="25">
        <f t="shared" ref="AR24:AR32" si="5">33*1</f>
        <v>33</v>
      </c>
      <c r="AS24" s="42">
        <f t="shared" si="2"/>
        <v>0</v>
      </c>
    </row>
    <row r="25" spans="1:45" ht="12.75" customHeight="1" x14ac:dyDescent="0.2">
      <c r="A25" s="241"/>
      <c r="B25" s="189"/>
      <c r="C25" s="39" t="s">
        <v>45</v>
      </c>
      <c r="D25" s="46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5"/>
      <c r="AN25" s="45"/>
      <c r="AO25" s="45"/>
      <c r="AP25" s="45"/>
      <c r="AQ25" s="41">
        <f t="shared" si="0"/>
        <v>0</v>
      </c>
      <c r="AR25" s="25">
        <f t="shared" si="5"/>
        <v>33</v>
      </c>
      <c r="AS25" s="42">
        <f t="shared" si="2"/>
        <v>0</v>
      </c>
    </row>
    <row r="26" spans="1:45" ht="12.75" customHeight="1" x14ac:dyDescent="0.2">
      <c r="A26" s="241"/>
      <c r="B26" s="191"/>
      <c r="C26" s="39" t="s">
        <v>46</v>
      </c>
      <c r="D26" s="46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5"/>
      <c r="AN26" s="45"/>
      <c r="AO26" s="45"/>
      <c r="AP26" s="45"/>
      <c r="AQ26" s="41">
        <f t="shared" si="0"/>
        <v>0</v>
      </c>
      <c r="AR26" s="25">
        <f t="shared" si="5"/>
        <v>33</v>
      </c>
      <c r="AS26" s="42">
        <f t="shared" si="2"/>
        <v>0</v>
      </c>
    </row>
    <row r="27" spans="1:45" ht="12.75" customHeight="1" x14ac:dyDescent="0.2">
      <c r="A27" s="241"/>
      <c r="B27" s="188" t="s">
        <v>51</v>
      </c>
      <c r="C27" s="39" t="s">
        <v>44</v>
      </c>
      <c r="D27" s="46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5"/>
      <c r="AN27" s="45"/>
      <c r="AO27" s="45"/>
      <c r="AP27" s="45"/>
      <c r="AQ27" s="41">
        <f t="shared" si="0"/>
        <v>0</v>
      </c>
      <c r="AR27" s="25">
        <f t="shared" si="5"/>
        <v>33</v>
      </c>
      <c r="AS27" s="42">
        <f t="shared" si="2"/>
        <v>0</v>
      </c>
    </row>
    <row r="28" spans="1:45" ht="12.75" customHeight="1" x14ac:dyDescent="0.2">
      <c r="A28" s="241"/>
      <c r="B28" s="189"/>
      <c r="C28" s="39" t="s">
        <v>45</v>
      </c>
      <c r="D28" s="46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5"/>
      <c r="AN28" s="45"/>
      <c r="AO28" s="45"/>
      <c r="AP28" s="45"/>
      <c r="AQ28" s="41">
        <f t="shared" si="0"/>
        <v>0</v>
      </c>
      <c r="AR28" s="25">
        <f t="shared" si="5"/>
        <v>33</v>
      </c>
      <c r="AS28" s="42">
        <f t="shared" si="2"/>
        <v>0</v>
      </c>
    </row>
    <row r="29" spans="1:45" ht="12.75" customHeight="1" x14ac:dyDescent="0.2">
      <c r="A29" s="241"/>
      <c r="B29" s="191"/>
      <c r="C29" s="39" t="s">
        <v>46</v>
      </c>
      <c r="D29" s="46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5"/>
      <c r="AN29" s="45"/>
      <c r="AO29" s="45"/>
      <c r="AP29" s="45"/>
      <c r="AQ29" s="41">
        <f t="shared" si="0"/>
        <v>0</v>
      </c>
      <c r="AR29" s="25">
        <f t="shared" si="5"/>
        <v>33</v>
      </c>
      <c r="AS29" s="42">
        <f t="shared" si="2"/>
        <v>0</v>
      </c>
    </row>
    <row r="30" spans="1:45" ht="12.75" customHeight="1" x14ac:dyDescent="0.2">
      <c r="A30" s="241"/>
      <c r="B30" s="188" t="s">
        <v>52</v>
      </c>
      <c r="C30" s="39" t="s">
        <v>44</v>
      </c>
      <c r="D30" s="46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5"/>
      <c r="AN30" s="45"/>
      <c r="AO30" s="45"/>
      <c r="AP30" s="45"/>
      <c r="AQ30" s="41">
        <f t="shared" si="0"/>
        <v>0</v>
      </c>
      <c r="AR30" s="25">
        <f t="shared" si="5"/>
        <v>33</v>
      </c>
      <c r="AS30" s="42">
        <f t="shared" si="2"/>
        <v>0</v>
      </c>
    </row>
    <row r="31" spans="1:45" ht="12.75" customHeight="1" x14ac:dyDescent="0.2">
      <c r="A31" s="241"/>
      <c r="B31" s="189"/>
      <c r="C31" s="39" t="s">
        <v>45</v>
      </c>
      <c r="D31" s="46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5"/>
      <c r="AN31" s="45"/>
      <c r="AO31" s="45"/>
      <c r="AP31" s="45"/>
      <c r="AQ31" s="41">
        <f t="shared" si="0"/>
        <v>0</v>
      </c>
      <c r="AR31" s="25">
        <f t="shared" si="5"/>
        <v>33</v>
      </c>
      <c r="AS31" s="42">
        <f t="shared" si="2"/>
        <v>0</v>
      </c>
    </row>
    <row r="32" spans="1:45" ht="12.75" customHeight="1" x14ac:dyDescent="0.2">
      <c r="A32" s="241"/>
      <c r="B32" s="191"/>
      <c r="C32" s="39" t="s">
        <v>46</v>
      </c>
      <c r="D32" s="46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5"/>
      <c r="AN32" s="45"/>
      <c r="AO32" s="45"/>
      <c r="AP32" s="45"/>
      <c r="AQ32" s="41">
        <f t="shared" si="0"/>
        <v>0</v>
      </c>
      <c r="AR32" s="25">
        <f t="shared" si="5"/>
        <v>33</v>
      </c>
      <c r="AS32" s="42">
        <f t="shared" si="2"/>
        <v>0</v>
      </c>
    </row>
    <row r="33" spans="1:45" ht="12.75" customHeight="1" x14ac:dyDescent="0.2">
      <c r="A33" s="241"/>
      <c r="B33" s="174" t="s">
        <v>53</v>
      </c>
      <c r="C33" s="39" t="s">
        <v>44</v>
      </c>
      <c r="D33" s="46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5"/>
      <c r="AN33" s="45"/>
      <c r="AO33" s="45"/>
      <c r="AP33" s="45"/>
      <c r="AQ33" s="41">
        <f t="shared" si="0"/>
        <v>0</v>
      </c>
      <c r="AR33" s="25">
        <f t="shared" ref="AR33:AR35" si="6">33*3</f>
        <v>99</v>
      </c>
      <c r="AS33" s="42">
        <f t="shared" si="2"/>
        <v>0</v>
      </c>
    </row>
    <row r="34" spans="1:45" ht="12.75" customHeight="1" x14ac:dyDescent="0.2">
      <c r="A34" s="241"/>
      <c r="B34" s="174"/>
      <c r="C34" s="39" t="s">
        <v>45</v>
      </c>
      <c r="D34" s="46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5"/>
      <c r="AN34" s="45"/>
      <c r="AO34" s="45"/>
      <c r="AP34" s="45"/>
      <c r="AQ34" s="41">
        <f t="shared" si="0"/>
        <v>0</v>
      </c>
      <c r="AR34" s="25">
        <f t="shared" si="6"/>
        <v>99</v>
      </c>
      <c r="AS34" s="42">
        <f t="shared" si="2"/>
        <v>0</v>
      </c>
    </row>
    <row r="35" spans="1:45" ht="12.75" customHeight="1" x14ac:dyDescent="0.2">
      <c r="A35" s="241"/>
      <c r="B35" s="174"/>
      <c r="C35" s="39" t="s">
        <v>46</v>
      </c>
      <c r="D35" s="46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5"/>
      <c r="AN35" s="45"/>
      <c r="AO35" s="45"/>
      <c r="AP35" s="45"/>
      <c r="AQ35" s="41">
        <f t="shared" si="0"/>
        <v>0</v>
      </c>
      <c r="AR35" s="25">
        <f t="shared" si="6"/>
        <v>99</v>
      </c>
      <c r="AS35" s="42">
        <f t="shared" si="2"/>
        <v>0</v>
      </c>
    </row>
    <row r="36" spans="1:45" ht="27" customHeight="1" x14ac:dyDescent="0.2">
      <c r="A36" s="224"/>
      <c r="B36" s="224"/>
      <c r="C36" s="224"/>
      <c r="D36" s="224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8"/>
      <c r="AN36" s="48"/>
      <c r="AO36" s="48"/>
      <c r="AP36" s="48"/>
      <c r="AQ36" s="48"/>
      <c r="AR36" s="48"/>
      <c r="AS36" s="49"/>
    </row>
    <row r="37" spans="1:45" s="29" customFormat="1" ht="96" customHeight="1" x14ac:dyDescent="0.2">
      <c r="A37" s="245" t="s">
        <v>54</v>
      </c>
      <c r="B37" s="245"/>
      <c r="C37" s="245"/>
      <c r="D37" s="245"/>
      <c r="E37" s="214" t="s">
        <v>24</v>
      </c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7"/>
      <c r="AQ37" s="208" t="s">
        <v>25</v>
      </c>
      <c r="AR37" s="208" t="s">
        <v>26</v>
      </c>
      <c r="AS37" s="239" t="s">
        <v>27</v>
      </c>
    </row>
    <row r="38" spans="1:45" s="29" customFormat="1" ht="21.75" customHeight="1" x14ac:dyDescent="0.2">
      <c r="A38" s="201" t="s">
        <v>28</v>
      </c>
      <c r="B38" s="217"/>
      <c r="C38" s="188" t="s">
        <v>29</v>
      </c>
      <c r="D38" s="33" t="s">
        <v>30</v>
      </c>
      <c r="E38" s="174" t="s">
        <v>31</v>
      </c>
      <c r="F38" s="174"/>
      <c r="G38" s="174"/>
      <c r="H38" s="174"/>
      <c r="I38" s="174" t="s">
        <v>32</v>
      </c>
      <c r="J38" s="174"/>
      <c r="K38" s="174"/>
      <c r="L38" s="174"/>
      <c r="M38" s="174" t="s">
        <v>33</v>
      </c>
      <c r="N38" s="174"/>
      <c r="O38" s="174"/>
      <c r="P38" s="174"/>
      <c r="Q38" s="174" t="s">
        <v>34</v>
      </c>
      <c r="R38" s="174"/>
      <c r="S38" s="174"/>
      <c r="T38" s="174"/>
      <c r="U38" s="174" t="s">
        <v>35</v>
      </c>
      <c r="V38" s="174"/>
      <c r="W38" s="174"/>
      <c r="X38" s="174" t="s">
        <v>36</v>
      </c>
      <c r="Y38" s="174"/>
      <c r="Z38" s="174"/>
      <c r="AA38" s="174"/>
      <c r="AB38" s="174" t="s">
        <v>37</v>
      </c>
      <c r="AC38" s="174"/>
      <c r="AD38" s="174"/>
      <c r="AE38" s="174" t="s">
        <v>38</v>
      </c>
      <c r="AF38" s="174"/>
      <c r="AG38" s="174"/>
      <c r="AH38" s="174"/>
      <c r="AI38" s="174"/>
      <c r="AJ38" s="174" t="s">
        <v>39</v>
      </c>
      <c r="AK38" s="174"/>
      <c r="AL38" s="174"/>
      <c r="AM38" s="174" t="s">
        <v>40</v>
      </c>
      <c r="AN38" s="174"/>
      <c r="AO38" s="174"/>
      <c r="AP38" s="174"/>
      <c r="AQ38" s="208"/>
      <c r="AR38" s="208"/>
      <c r="AS38" s="239"/>
    </row>
    <row r="39" spans="1:45" s="35" customFormat="1" ht="11.25" customHeight="1" x14ac:dyDescent="0.2">
      <c r="A39" s="209"/>
      <c r="B39" s="218"/>
      <c r="C39" s="191"/>
      <c r="D39" s="33" t="s">
        <v>41</v>
      </c>
      <c r="E39" s="38">
        <v>1</v>
      </c>
      <c r="F39" s="38">
        <v>2</v>
      </c>
      <c r="G39" s="38">
        <v>3</v>
      </c>
      <c r="H39" s="38">
        <v>4</v>
      </c>
      <c r="I39" s="38">
        <v>5</v>
      </c>
      <c r="J39" s="38">
        <v>6</v>
      </c>
      <c r="K39" s="38">
        <v>7</v>
      </c>
      <c r="L39" s="38">
        <v>8</v>
      </c>
      <c r="M39" s="38">
        <v>9</v>
      </c>
      <c r="N39" s="38">
        <v>10</v>
      </c>
      <c r="O39" s="38">
        <v>11</v>
      </c>
      <c r="P39" s="38">
        <v>12</v>
      </c>
      <c r="Q39" s="38">
        <v>13</v>
      </c>
      <c r="R39" s="38">
        <v>14</v>
      </c>
      <c r="S39" s="38">
        <v>15</v>
      </c>
      <c r="T39" s="38">
        <v>16</v>
      </c>
      <c r="U39" s="38">
        <v>17</v>
      </c>
      <c r="V39" s="38">
        <v>18</v>
      </c>
      <c r="W39" s="38">
        <v>19</v>
      </c>
      <c r="X39" s="38">
        <v>20</v>
      </c>
      <c r="Y39" s="38">
        <v>21</v>
      </c>
      <c r="Z39" s="38">
        <v>22</v>
      </c>
      <c r="AA39" s="38">
        <v>23</v>
      </c>
      <c r="AB39" s="38">
        <v>24</v>
      </c>
      <c r="AC39" s="38">
        <v>25</v>
      </c>
      <c r="AD39" s="38">
        <v>26</v>
      </c>
      <c r="AE39" s="38">
        <v>27</v>
      </c>
      <c r="AF39" s="38">
        <v>28</v>
      </c>
      <c r="AG39" s="38">
        <v>29</v>
      </c>
      <c r="AH39" s="38">
        <v>30</v>
      </c>
      <c r="AI39" s="38">
        <v>31</v>
      </c>
      <c r="AJ39" s="38">
        <v>32</v>
      </c>
      <c r="AK39" s="38">
        <v>33</v>
      </c>
      <c r="AL39" s="38">
        <v>34</v>
      </c>
      <c r="AM39" s="38">
        <v>35</v>
      </c>
      <c r="AN39" s="38">
        <v>36</v>
      </c>
      <c r="AO39" s="38">
        <v>37</v>
      </c>
      <c r="AP39" s="38">
        <v>38</v>
      </c>
      <c r="AQ39" s="208"/>
      <c r="AR39" s="208"/>
      <c r="AS39" s="239"/>
    </row>
    <row r="40" spans="1:45" ht="12.75" customHeight="1" x14ac:dyDescent="0.2">
      <c r="A40" s="240" t="s">
        <v>55</v>
      </c>
      <c r="B40" s="188" t="s">
        <v>43</v>
      </c>
      <c r="C40" s="39" t="s">
        <v>56</v>
      </c>
      <c r="D40" s="50"/>
      <c r="E40" s="51"/>
      <c r="F40" s="25"/>
      <c r="G40" s="95" t="s">
        <v>57</v>
      </c>
      <c r="H40" s="25"/>
      <c r="I40" s="25"/>
      <c r="J40" s="25"/>
      <c r="K40" s="95" t="s">
        <v>58</v>
      </c>
      <c r="L40" s="25"/>
      <c r="M40" s="25"/>
      <c r="N40" s="25"/>
      <c r="O40" s="95" t="s">
        <v>58</v>
      </c>
      <c r="P40" s="25"/>
      <c r="Q40" s="51"/>
      <c r="R40" s="51"/>
      <c r="S40" s="98" t="s">
        <v>58</v>
      </c>
      <c r="T40" s="51"/>
      <c r="U40" s="51"/>
      <c r="V40" s="51"/>
      <c r="W40" s="51"/>
      <c r="X40" s="98" t="s">
        <v>58</v>
      </c>
      <c r="Y40" s="51"/>
      <c r="Z40" s="51"/>
      <c r="AA40" s="51"/>
      <c r="AB40" s="51"/>
      <c r="AC40" s="98" t="s">
        <v>58</v>
      </c>
      <c r="AD40" s="51"/>
      <c r="AE40" s="51"/>
      <c r="AF40" s="51"/>
      <c r="AG40" s="97" t="s">
        <v>58</v>
      </c>
      <c r="AH40" s="51"/>
      <c r="AI40" s="51"/>
      <c r="AJ40" s="51"/>
      <c r="AK40" s="102" t="s">
        <v>59</v>
      </c>
      <c r="AL40" s="51"/>
      <c r="AM40" s="25"/>
      <c r="AN40" s="25"/>
      <c r="AO40" s="25"/>
      <c r="AP40" s="25"/>
      <c r="AQ40" s="41">
        <f t="shared" si="0"/>
        <v>8</v>
      </c>
      <c r="AR40" s="25">
        <f t="shared" ref="AR40:AR42" si="7">34*5</f>
        <v>170</v>
      </c>
      <c r="AS40" s="42">
        <f t="shared" si="2"/>
        <v>4.7058823529411764E-2</v>
      </c>
    </row>
    <row r="41" spans="1:45" ht="14.25" customHeight="1" x14ac:dyDescent="0.2">
      <c r="A41" s="241"/>
      <c r="B41" s="189"/>
      <c r="C41" s="39" t="s">
        <v>60</v>
      </c>
      <c r="D41" s="50"/>
      <c r="E41" s="51"/>
      <c r="F41" s="25"/>
      <c r="G41" s="95" t="s">
        <v>57</v>
      </c>
      <c r="H41" s="25"/>
      <c r="I41" s="25"/>
      <c r="J41" s="25"/>
      <c r="K41" s="95" t="s">
        <v>58</v>
      </c>
      <c r="L41" s="25"/>
      <c r="M41" s="25"/>
      <c r="N41" s="25"/>
      <c r="O41" s="95" t="s">
        <v>58</v>
      </c>
      <c r="P41" s="25"/>
      <c r="Q41" s="44"/>
      <c r="R41" s="51"/>
      <c r="S41" s="98" t="s">
        <v>58</v>
      </c>
      <c r="T41" s="51"/>
      <c r="U41" s="51"/>
      <c r="V41" s="51"/>
      <c r="W41" s="51"/>
      <c r="X41" s="98" t="s">
        <v>58</v>
      </c>
      <c r="Y41" s="51"/>
      <c r="Z41" s="51"/>
      <c r="AA41" s="51"/>
      <c r="AB41" s="51"/>
      <c r="AC41" s="98" t="s">
        <v>58</v>
      </c>
      <c r="AD41" s="51"/>
      <c r="AE41" s="51"/>
      <c r="AF41" s="51"/>
      <c r="AG41" s="97" t="s">
        <v>58</v>
      </c>
      <c r="AH41" s="51"/>
      <c r="AI41" s="51"/>
      <c r="AJ41" s="51"/>
      <c r="AK41" s="102" t="s">
        <v>59</v>
      </c>
      <c r="AL41" s="51"/>
      <c r="AM41" s="25"/>
      <c r="AN41" s="25"/>
      <c r="AO41" s="25"/>
      <c r="AP41" s="25"/>
      <c r="AQ41" s="41">
        <f t="shared" si="0"/>
        <v>8</v>
      </c>
      <c r="AR41" s="25">
        <f t="shared" si="7"/>
        <v>170</v>
      </c>
      <c r="AS41" s="42">
        <f t="shared" si="2"/>
        <v>4.7058823529411764E-2</v>
      </c>
    </row>
    <row r="42" spans="1:45" ht="15.75" customHeight="1" x14ac:dyDescent="0.2">
      <c r="A42" s="241"/>
      <c r="B42" s="191"/>
      <c r="C42" s="39" t="s">
        <v>61</v>
      </c>
      <c r="D42" s="50"/>
      <c r="E42" s="51"/>
      <c r="F42" s="25"/>
      <c r="G42" s="95" t="s">
        <v>57</v>
      </c>
      <c r="H42" s="25"/>
      <c r="I42" s="25"/>
      <c r="J42" s="25"/>
      <c r="K42" s="95" t="s">
        <v>58</v>
      </c>
      <c r="L42" s="25"/>
      <c r="M42" s="25"/>
      <c r="N42" s="25"/>
      <c r="O42" s="95" t="s">
        <v>58</v>
      </c>
      <c r="P42" s="25"/>
      <c r="Q42" s="51"/>
      <c r="R42" s="44"/>
      <c r="S42" s="97" t="s">
        <v>58</v>
      </c>
      <c r="T42" s="44"/>
      <c r="U42" s="51"/>
      <c r="V42" s="44"/>
      <c r="W42" s="104"/>
      <c r="X42" s="98" t="s">
        <v>58</v>
      </c>
      <c r="Y42" s="44"/>
      <c r="Z42" s="44"/>
      <c r="AA42" s="44"/>
      <c r="AB42" s="51"/>
      <c r="AC42" s="97" t="s">
        <v>58</v>
      </c>
      <c r="AD42" s="44"/>
      <c r="AE42" s="51"/>
      <c r="AF42" s="51"/>
      <c r="AG42" s="97" t="s">
        <v>58</v>
      </c>
      <c r="AH42" s="44"/>
      <c r="AI42" s="44"/>
      <c r="AJ42" s="51"/>
      <c r="AK42" s="103" t="s">
        <v>59</v>
      </c>
      <c r="AL42" s="44"/>
      <c r="AM42" s="25"/>
      <c r="AN42" s="25"/>
      <c r="AO42" s="25"/>
      <c r="AP42" s="25"/>
      <c r="AQ42" s="41">
        <f t="shared" si="0"/>
        <v>8</v>
      </c>
      <c r="AR42" s="25">
        <f t="shared" si="7"/>
        <v>170</v>
      </c>
      <c r="AS42" s="42">
        <f t="shared" si="2"/>
        <v>4.7058823529411764E-2</v>
      </c>
    </row>
    <row r="43" spans="1:45" ht="14.25" customHeight="1" x14ac:dyDescent="0.2">
      <c r="A43" s="241"/>
      <c r="B43" s="188" t="s">
        <v>47</v>
      </c>
      <c r="C43" s="39" t="s">
        <v>56</v>
      </c>
      <c r="D43" s="50"/>
      <c r="E43" s="51"/>
      <c r="F43" s="25"/>
      <c r="G43" s="96" t="s">
        <v>57</v>
      </c>
      <c r="H43" s="25"/>
      <c r="I43" s="25"/>
      <c r="J43" s="25"/>
      <c r="K43" s="25"/>
      <c r="L43" s="95" t="s">
        <v>58</v>
      </c>
      <c r="M43" s="25"/>
      <c r="N43" s="25"/>
      <c r="O43" s="25"/>
      <c r="P43" s="96" t="s">
        <v>58</v>
      </c>
      <c r="Q43" s="51"/>
      <c r="R43" s="44"/>
      <c r="S43" s="44"/>
      <c r="T43" s="100" t="s">
        <v>58</v>
      </c>
      <c r="U43" s="51"/>
      <c r="V43" s="44"/>
      <c r="W43" s="100" t="s">
        <v>58</v>
      </c>
      <c r="X43" s="51"/>
      <c r="Y43" s="44"/>
      <c r="Z43" s="44"/>
      <c r="AA43" s="100" t="s">
        <v>58</v>
      </c>
      <c r="AB43" s="51"/>
      <c r="AC43" s="44"/>
      <c r="AD43" s="44"/>
      <c r="AE43" s="51"/>
      <c r="AF43" s="51"/>
      <c r="AG43" s="97" t="s">
        <v>58</v>
      </c>
      <c r="AH43" s="44"/>
      <c r="AI43" s="44"/>
      <c r="AJ43" s="51"/>
      <c r="AK43" s="103" t="s">
        <v>59</v>
      </c>
      <c r="AL43" s="44"/>
      <c r="AM43" s="25"/>
      <c r="AN43" s="25"/>
      <c r="AO43" s="25"/>
      <c r="AP43" s="25"/>
      <c r="AQ43" s="41">
        <f t="shared" si="0"/>
        <v>8</v>
      </c>
      <c r="AR43" s="25">
        <f t="shared" ref="AR43:AR48" si="8">34*4</f>
        <v>136</v>
      </c>
      <c r="AS43" s="42">
        <f t="shared" si="2"/>
        <v>5.8823529411764705E-2</v>
      </c>
    </row>
    <row r="44" spans="1:45" ht="15.75" customHeight="1" x14ac:dyDescent="0.2">
      <c r="A44" s="241"/>
      <c r="B44" s="189"/>
      <c r="C44" s="39" t="s">
        <v>60</v>
      </c>
      <c r="D44" s="50"/>
      <c r="E44" s="51"/>
      <c r="F44" s="44"/>
      <c r="G44" s="97" t="s">
        <v>57</v>
      </c>
      <c r="H44" s="25"/>
      <c r="I44" s="44"/>
      <c r="J44" s="44"/>
      <c r="K44" s="44"/>
      <c r="L44" s="97" t="s">
        <v>58</v>
      </c>
      <c r="M44" s="51"/>
      <c r="N44" s="44"/>
      <c r="O44" s="44"/>
      <c r="P44" s="97" t="s">
        <v>58</v>
      </c>
      <c r="Q44" s="51"/>
      <c r="R44" s="44"/>
      <c r="S44" s="44"/>
      <c r="T44" s="100" t="s">
        <v>58</v>
      </c>
      <c r="U44" s="51"/>
      <c r="V44" s="44"/>
      <c r="W44" s="100" t="s">
        <v>58</v>
      </c>
      <c r="X44" s="51"/>
      <c r="Y44" s="44"/>
      <c r="Z44" s="44"/>
      <c r="AA44" s="100" t="s">
        <v>58</v>
      </c>
      <c r="AB44" s="25"/>
      <c r="AC44" s="25"/>
      <c r="AD44" s="25"/>
      <c r="AE44" s="51"/>
      <c r="AF44" s="51"/>
      <c r="AG44" s="97" t="s">
        <v>58</v>
      </c>
      <c r="AH44" s="44"/>
      <c r="AI44" s="44"/>
      <c r="AJ44" s="51"/>
      <c r="AK44" s="103" t="s">
        <v>59</v>
      </c>
      <c r="AL44" s="44"/>
      <c r="AM44" s="25"/>
      <c r="AN44" s="25"/>
      <c r="AO44" s="25"/>
      <c r="AP44" s="25"/>
      <c r="AQ44" s="41">
        <f t="shared" si="0"/>
        <v>8</v>
      </c>
      <c r="AR44" s="25">
        <f t="shared" si="8"/>
        <v>136</v>
      </c>
      <c r="AS44" s="42">
        <f t="shared" si="2"/>
        <v>5.8823529411764705E-2</v>
      </c>
    </row>
    <row r="45" spans="1:45" ht="12.75" customHeight="1" x14ac:dyDescent="0.2">
      <c r="A45" s="241"/>
      <c r="B45" s="191"/>
      <c r="C45" s="39" t="s">
        <v>61</v>
      </c>
      <c r="D45" s="50"/>
      <c r="E45" s="51"/>
      <c r="F45" s="51"/>
      <c r="G45" s="97" t="s">
        <v>57</v>
      </c>
      <c r="H45" s="51"/>
      <c r="I45" s="51"/>
      <c r="K45" s="51"/>
      <c r="L45" s="98" t="s">
        <v>58</v>
      </c>
      <c r="M45" s="51"/>
      <c r="N45" s="51"/>
      <c r="O45" s="51"/>
      <c r="P45" s="97" t="s">
        <v>58</v>
      </c>
      <c r="Q45" s="51"/>
      <c r="R45" s="44"/>
      <c r="S45" s="44"/>
      <c r="T45" s="100" t="s">
        <v>58</v>
      </c>
      <c r="U45" s="51"/>
      <c r="V45" s="44"/>
      <c r="W45" s="100" t="s">
        <v>58</v>
      </c>
      <c r="X45" s="51"/>
      <c r="Y45" s="44"/>
      <c r="Z45" s="44"/>
      <c r="AA45" s="100" t="s">
        <v>58</v>
      </c>
      <c r="AB45" s="44"/>
      <c r="AC45" s="44"/>
      <c r="AD45" s="51"/>
      <c r="AE45" s="51"/>
      <c r="AF45" s="51"/>
      <c r="AG45" s="97" t="s">
        <v>58</v>
      </c>
      <c r="AH45" s="25"/>
      <c r="AI45" s="25"/>
      <c r="AJ45" s="25"/>
      <c r="AK45" s="103" t="s">
        <v>59</v>
      </c>
      <c r="AL45" s="44"/>
      <c r="AM45" s="25"/>
      <c r="AN45" s="25"/>
      <c r="AO45" s="25"/>
      <c r="AP45" s="25"/>
      <c r="AQ45" s="41">
        <f t="shared" si="0"/>
        <v>8</v>
      </c>
      <c r="AR45" s="25">
        <f t="shared" si="8"/>
        <v>136</v>
      </c>
      <c r="AS45" s="42">
        <f t="shared" si="2"/>
        <v>5.8823529411764705E-2</v>
      </c>
    </row>
    <row r="46" spans="1:45" x14ac:dyDescent="0.2">
      <c r="A46" s="241"/>
      <c r="B46" s="188" t="s">
        <v>48</v>
      </c>
      <c r="C46" s="39" t="s">
        <v>56</v>
      </c>
      <c r="D46" s="50"/>
      <c r="E46" s="51"/>
      <c r="F46" s="51"/>
      <c r="G46" s="51"/>
      <c r="H46" s="44"/>
      <c r="J46" s="51"/>
      <c r="K46" s="51"/>
      <c r="L46" s="98" t="s">
        <v>62</v>
      </c>
      <c r="M46" s="51"/>
      <c r="N46" s="51"/>
      <c r="O46" s="51"/>
      <c r="P46" s="51"/>
      <c r="Q46" s="51"/>
      <c r="R46" s="44"/>
      <c r="S46" s="100" t="s">
        <v>62</v>
      </c>
      <c r="T46" s="44"/>
      <c r="U46" s="51"/>
      <c r="V46" s="44"/>
      <c r="W46" s="44"/>
      <c r="X46" s="51"/>
      <c r="Y46" s="44"/>
      <c r="Z46" s="44"/>
      <c r="AA46" s="44"/>
      <c r="AB46" s="44"/>
      <c r="AC46" s="44"/>
      <c r="AD46" s="98" t="s">
        <v>62</v>
      </c>
      <c r="AE46" s="51"/>
      <c r="AF46" s="51"/>
      <c r="AG46" s="51"/>
      <c r="AH46" s="25"/>
      <c r="AI46" s="25"/>
      <c r="AJ46" s="95" t="s">
        <v>62</v>
      </c>
      <c r="AK46" s="44"/>
      <c r="AL46" s="44"/>
      <c r="AM46" s="25"/>
      <c r="AN46" s="25"/>
      <c r="AO46" s="25"/>
      <c r="AP46" s="25"/>
      <c r="AQ46" s="41">
        <f t="shared" si="0"/>
        <v>4</v>
      </c>
      <c r="AR46" s="25">
        <f t="shared" si="8"/>
        <v>136</v>
      </c>
      <c r="AS46" s="42">
        <f t="shared" si="2"/>
        <v>2.9411764705882353E-2</v>
      </c>
    </row>
    <row r="47" spans="1:45" x14ac:dyDescent="0.2">
      <c r="A47" s="241"/>
      <c r="B47" s="189"/>
      <c r="C47" s="39" t="s">
        <v>60</v>
      </c>
      <c r="D47" s="50"/>
      <c r="E47" s="51"/>
      <c r="F47" s="44"/>
      <c r="G47" s="44"/>
      <c r="I47" s="51"/>
      <c r="J47" s="44"/>
      <c r="K47" s="44"/>
      <c r="L47" s="99" t="s">
        <v>62</v>
      </c>
      <c r="M47" s="51"/>
      <c r="N47" s="52"/>
      <c r="O47" s="51"/>
      <c r="P47" s="52"/>
      <c r="Q47" s="51"/>
      <c r="R47" s="53"/>
      <c r="S47" s="100" t="s">
        <v>62</v>
      </c>
      <c r="T47" s="53"/>
      <c r="U47" s="51"/>
      <c r="V47" s="53"/>
      <c r="W47" s="44"/>
      <c r="X47" s="52"/>
      <c r="Y47" s="44"/>
      <c r="Z47" s="53"/>
      <c r="AA47" s="44"/>
      <c r="AB47" s="53"/>
      <c r="AC47" s="44"/>
      <c r="AD47" s="99" t="s">
        <v>62</v>
      </c>
      <c r="AE47" s="51"/>
      <c r="AF47" s="52"/>
      <c r="AG47" s="51"/>
      <c r="AI47" s="25"/>
      <c r="AJ47" s="101" t="s">
        <v>62</v>
      </c>
      <c r="AK47" s="44"/>
      <c r="AL47" s="44"/>
      <c r="AM47" s="25"/>
      <c r="AN47" s="25"/>
      <c r="AO47" s="25"/>
      <c r="AP47" s="25"/>
      <c r="AQ47" s="41">
        <f t="shared" si="0"/>
        <v>4</v>
      </c>
      <c r="AR47" s="25">
        <f t="shared" si="8"/>
        <v>136</v>
      </c>
      <c r="AS47" s="42">
        <f t="shared" si="2"/>
        <v>2.9411764705882353E-2</v>
      </c>
    </row>
    <row r="48" spans="1:45" x14ac:dyDescent="0.2">
      <c r="A48" s="241"/>
      <c r="B48" s="191"/>
      <c r="C48" s="39" t="s">
        <v>61</v>
      </c>
      <c r="D48" s="50"/>
      <c r="E48" s="51"/>
      <c r="F48" s="44"/>
      <c r="H48" s="44"/>
      <c r="I48" s="51"/>
      <c r="J48" s="44"/>
      <c r="K48" s="44"/>
      <c r="L48" s="97" t="s">
        <v>62</v>
      </c>
      <c r="M48" s="51"/>
      <c r="N48" s="44"/>
      <c r="O48" s="44"/>
      <c r="P48" s="44"/>
      <c r="Q48" s="51"/>
      <c r="R48" s="44"/>
      <c r="S48" s="100" t="s">
        <v>62</v>
      </c>
      <c r="T48" s="44"/>
      <c r="U48" s="51"/>
      <c r="V48" s="44"/>
      <c r="W48" s="44"/>
      <c r="X48" s="51"/>
      <c r="Y48" s="44"/>
      <c r="Z48" s="44"/>
      <c r="AA48" s="44"/>
      <c r="AB48" s="44"/>
      <c r="AC48" s="44"/>
      <c r="AD48" s="98" t="s">
        <v>62</v>
      </c>
      <c r="AE48" s="51"/>
      <c r="AF48" s="51"/>
      <c r="AG48" s="51"/>
      <c r="AH48" s="25"/>
      <c r="AI48" s="25"/>
      <c r="AJ48" s="95" t="s">
        <v>62</v>
      </c>
      <c r="AK48" s="44"/>
      <c r="AL48" s="44"/>
      <c r="AM48" s="25"/>
      <c r="AN48" s="25"/>
      <c r="AO48" s="25"/>
      <c r="AP48" s="25"/>
      <c r="AQ48" s="41">
        <f t="shared" si="0"/>
        <v>4</v>
      </c>
      <c r="AR48" s="25">
        <f t="shared" si="8"/>
        <v>136</v>
      </c>
      <c r="AS48" s="42">
        <f t="shared" si="2"/>
        <v>2.9411764705882353E-2</v>
      </c>
    </row>
    <row r="49" spans="1:45" x14ac:dyDescent="0.2">
      <c r="A49" s="241"/>
      <c r="B49" s="188" t="s">
        <v>49</v>
      </c>
      <c r="C49" s="39" t="s">
        <v>56</v>
      </c>
      <c r="D49" s="50"/>
      <c r="E49" s="51"/>
      <c r="F49" s="44"/>
      <c r="G49" s="44"/>
      <c r="H49" s="44"/>
      <c r="I49" s="51"/>
      <c r="J49" s="44"/>
      <c r="K49" s="100" t="s">
        <v>58</v>
      </c>
      <c r="L49" s="44"/>
      <c r="M49" s="51"/>
      <c r="N49" s="44"/>
      <c r="O49" s="44"/>
      <c r="P49" s="44"/>
      <c r="Q49" s="44"/>
      <c r="R49" s="44"/>
      <c r="S49" s="44"/>
      <c r="T49" s="100" t="s">
        <v>58</v>
      </c>
      <c r="U49" s="51"/>
      <c r="V49" s="44"/>
      <c r="W49" s="44"/>
      <c r="X49" s="51"/>
      <c r="Y49" s="44"/>
      <c r="Z49" s="44"/>
      <c r="AA49" s="44"/>
      <c r="AB49" s="44"/>
      <c r="AC49" s="100" t="s">
        <v>58</v>
      </c>
      <c r="AD49" s="44"/>
      <c r="AE49" s="51"/>
      <c r="AF49" s="51"/>
      <c r="AG49" s="25"/>
      <c r="AH49" s="25"/>
      <c r="AI49" s="25"/>
      <c r="AJ49" s="95" t="s">
        <v>58</v>
      </c>
      <c r="AK49" s="44"/>
      <c r="AL49" s="44"/>
      <c r="AM49" s="25"/>
      <c r="AN49" s="25"/>
      <c r="AO49" s="25"/>
      <c r="AP49" s="25"/>
      <c r="AQ49" s="41">
        <f t="shared" si="0"/>
        <v>4</v>
      </c>
      <c r="AR49" s="25">
        <f t="shared" ref="AR49:AR54" si="9">34*2</f>
        <v>68</v>
      </c>
      <c r="AS49" s="42">
        <f t="shared" si="2"/>
        <v>5.8823529411764705E-2</v>
      </c>
    </row>
    <row r="50" spans="1:45" ht="12.75" customHeight="1" x14ac:dyDescent="0.2">
      <c r="A50" s="241"/>
      <c r="B50" s="189"/>
      <c r="C50" s="39" t="s">
        <v>60</v>
      </c>
      <c r="D50" s="50"/>
      <c r="E50" s="51"/>
      <c r="F50" s="44"/>
      <c r="G50" s="44"/>
      <c r="H50" s="44"/>
      <c r="I50" s="51"/>
      <c r="J50" s="44"/>
      <c r="K50" s="100" t="s">
        <v>58</v>
      </c>
      <c r="L50" s="44"/>
      <c r="M50" s="51"/>
      <c r="N50" s="44"/>
      <c r="O50" s="44"/>
      <c r="P50" s="44"/>
      <c r="Q50" s="51"/>
      <c r="R50" s="44"/>
      <c r="S50" s="44"/>
      <c r="T50" s="100" t="s">
        <v>58</v>
      </c>
      <c r="U50" s="51"/>
      <c r="V50" s="44"/>
      <c r="W50" s="44"/>
      <c r="X50" s="51"/>
      <c r="Y50" s="44"/>
      <c r="Z50" s="44"/>
      <c r="AA50" s="44"/>
      <c r="AB50" s="51"/>
      <c r="AC50" s="100" t="s">
        <v>58</v>
      </c>
      <c r="AD50" s="25"/>
      <c r="AE50" s="51"/>
      <c r="AF50" s="51"/>
      <c r="AG50" s="44"/>
      <c r="AH50" s="44"/>
      <c r="AI50" s="25"/>
      <c r="AJ50" s="98" t="s">
        <v>58</v>
      </c>
      <c r="AK50" s="44"/>
      <c r="AL50" s="44"/>
      <c r="AM50" s="25"/>
      <c r="AN50" s="25"/>
      <c r="AO50" s="25"/>
      <c r="AP50" s="25"/>
      <c r="AQ50" s="41">
        <f t="shared" si="0"/>
        <v>4</v>
      </c>
      <c r="AR50" s="25">
        <f t="shared" si="9"/>
        <v>68</v>
      </c>
      <c r="AS50" s="42">
        <f t="shared" si="2"/>
        <v>5.8823529411764705E-2</v>
      </c>
    </row>
    <row r="51" spans="1:45" ht="12.75" customHeight="1" x14ac:dyDescent="0.2">
      <c r="A51" s="241"/>
      <c r="B51" s="191"/>
      <c r="C51" s="39" t="s">
        <v>61</v>
      </c>
      <c r="D51" s="50"/>
      <c r="E51" s="51"/>
      <c r="F51" s="44"/>
      <c r="G51" s="44"/>
      <c r="H51" s="44"/>
      <c r="I51" s="51"/>
      <c r="J51" s="44"/>
      <c r="K51" s="100" t="s">
        <v>58</v>
      </c>
      <c r="L51" s="44"/>
      <c r="M51" s="51"/>
      <c r="N51" s="44"/>
      <c r="O51" s="44"/>
      <c r="P51" s="44"/>
      <c r="Q51" s="51"/>
      <c r="R51" s="44"/>
      <c r="S51" s="44"/>
      <c r="T51" s="100" t="s">
        <v>58</v>
      </c>
      <c r="U51" s="51"/>
      <c r="V51" s="44"/>
      <c r="W51" s="44"/>
      <c r="X51" s="51"/>
      <c r="Y51" s="44"/>
      <c r="Z51" s="44"/>
      <c r="AA51" s="44"/>
      <c r="AB51" s="51"/>
      <c r="AC51" s="100" t="s">
        <v>58</v>
      </c>
      <c r="AD51" s="25"/>
      <c r="AE51" s="51"/>
      <c r="AF51" s="51"/>
      <c r="AG51" s="44"/>
      <c r="AH51" s="44"/>
      <c r="AI51" s="25"/>
      <c r="AJ51" s="98" t="s">
        <v>58</v>
      </c>
      <c r="AK51" s="44"/>
      <c r="AL51" s="44"/>
      <c r="AM51" s="25"/>
      <c r="AN51" s="25"/>
      <c r="AO51" s="25"/>
      <c r="AP51" s="25"/>
      <c r="AQ51" s="41">
        <f t="shared" si="0"/>
        <v>4</v>
      </c>
      <c r="AR51" s="25">
        <f t="shared" si="9"/>
        <v>68</v>
      </c>
      <c r="AS51" s="42">
        <f t="shared" si="2"/>
        <v>5.8823529411764705E-2</v>
      </c>
    </row>
    <row r="52" spans="1:45" ht="12.75" customHeight="1" x14ac:dyDescent="0.2">
      <c r="A52" s="241"/>
      <c r="B52" s="242" t="s">
        <v>63</v>
      </c>
      <c r="C52" s="39" t="s">
        <v>56</v>
      </c>
      <c r="D52" s="50"/>
      <c r="E52" s="51"/>
      <c r="F52" s="44"/>
      <c r="G52" s="44"/>
      <c r="H52" s="44"/>
      <c r="I52" s="51"/>
      <c r="J52" s="44"/>
      <c r="K52" s="44"/>
      <c r="L52" s="44"/>
      <c r="M52" s="51"/>
      <c r="N52" s="44"/>
      <c r="O52" s="44"/>
      <c r="P52" s="44"/>
      <c r="Q52" s="51"/>
      <c r="R52" s="44"/>
      <c r="S52" s="44"/>
      <c r="T52" s="44"/>
      <c r="U52" s="51"/>
      <c r="V52" s="44"/>
      <c r="W52" s="44"/>
      <c r="X52" s="51"/>
      <c r="Y52" s="44"/>
      <c r="Z52" s="44"/>
      <c r="AA52" s="44"/>
      <c r="AB52" s="51"/>
      <c r="AC52" s="44"/>
      <c r="AD52" s="25"/>
      <c r="AE52" s="51"/>
      <c r="AF52" s="51"/>
      <c r="AG52" s="44"/>
      <c r="AH52" s="44"/>
      <c r="AI52" s="106" t="s">
        <v>149</v>
      </c>
      <c r="AJ52" s="51"/>
      <c r="AK52" s="44"/>
      <c r="AL52" s="44"/>
      <c r="AM52" s="25"/>
      <c r="AN52" s="25"/>
      <c r="AO52" s="25"/>
      <c r="AP52" s="25"/>
      <c r="AQ52" s="41">
        <f t="shared" si="0"/>
        <v>1</v>
      </c>
      <c r="AR52" s="25">
        <f t="shared" si="9"/>
        <v>68</v>
      </c>
      <c r="AS52" s="42">
        <f t="shared" si="2"/>
        <v>1.4705882352941176E-2</v>
      </c>
    </row>
    <row r="53" spans="1:45" ht="12.75" customHeight="1" x14ac:dyDescent="0.2">
      <c r="A53" s="241"/>
      <c r="B53" s="243"/>
      <c r="C53" s="39" t="s">
        <v>60</v>
      </c>
      <c r="D53" s="50"/>
      <c r="E53" s="51"/>
      <c r="F53" s="44"/>
      <c r="G53" s="44"/>
      <c r="H53" s="44"/>
      <c r="I53" s="51"/>
      <c r="J53" s="44"/>
      <c r="K53" s="44"/>
      <c r="L53" s="44"/>
      <c r="M53" s="51"/>
      <c r="N53" s="44"/>
      <c r="O53" s="44"/>
      <c r="P53" s="44"/>
      <c r="Q53" s="51"/>
      <c r="R53" s="44"/>
      <c r="S53" s="44"/>
      <c r="T53" s="44"/>
      <c r="U53" s="51"/>
      <c r="V53" s="44"/>
      <c r="W53" s="44"/>
      <c r="X53" s="51"/>
      <c r="Y53" s="44"/>
      <c r="Z53" s="44"/>
      <c r="AA53" s="44"/>
      <c r="AB53" s="51"/>
      <c r="AC53" s="44"/>
      <c r="AD53" s="25"/>
      <c r="AE53" s="51"/>
      <c r="AF53" s="51"/>
      <c r="AG53" s="44"/>
      <c r="AH53" s="44"/>
      <c r="AI53" s="106" t="s">
        <v>149</v>
      </c>
      <c r="AJ53" s="51"/>
      <c r="AK53" s="44"/>
      <c r="AL53" s="44"/>
      <c r="AM53" s="25"/>
      <c r="AN53" s="25"/>
      <c r="AO53" s="25"/>
      <c r="AP53" s="25"/>
      <c r="AQ53" s="41">
        <f t="shared" si="0"/>
        <v>1</v>
      </c>
      <c r="AR53" s="25">
        <f t="shared" si="9"/>
        <v>68</v>
      </c>
      <c r="AS53" s="42">
        <f t="shared" si="2"/>
        <v>1.4705882352941176E-2</v>
      </c>
    </row>
    <row r="54" spans="1:45" ht="12.75" customHeight="1" x14ac:dyDescent="0.2">
      <c r="A54" s="241"/>
      <c r="B54" s="244"/>
      <c r="C54" s="39" t="s">
        <v>61</v>
      </c>
      <c r="D54" s="50"/>
      <c r="E54" s="51"/>
      <c r="F54" s="44"/>
      <c r="G54" s="44"/>
      <c r="H54" s="44"/>
      <c r="I54" s="51"/>
      <c r="J54" s="44"/>
      <c r="K54" s="44"/>
      <c r="L54" s="44"/>
      <c r="M54" s="51"/>
      <c r="N54" s="44"/>
      <c r="O54" s="44"/>
      <c r="P54" s="44"/>
      <c r="Q54" s="51"/>
      <c r="R54" s="44"/>
      <c r="S54" s="44"/>
      <c r="T54" s="44"/>
      <c r="U54" s="51"/>
      <c r="V54" s="44"/>
      <c r="W54" s="44"/>
      <c r="X54" s="51"/>
      <c r="Y54" s="44"/>
      <c r="Z54" s="44"/>
      <c r="AA54" s="44"/>
      <c r="AB54" s="51"/>
      <c r="AC54" s="44"/>
      <c r="AD54" s="25"/>
      <c r="AE54" s="51"/>
      <c r="AF54" s="51"/>
      <c r="AG54" s="44"/>
      <c r="AH54" s="44"/>
      <c r="AI54" s="106" t="s">
        <v>149</v>
      </c>
      <c r="AJ54" s="51"/>
      <c r="AK54" s="44"/>
      <c r="AL54" s="44"/>
      <c r="AM54" s="25"/>
      <c r="AN54" s="25"/>
      <c r="AO54" s="25"/>
      <c r="AP54" s="25"/>
      <c r="AQ54" s="41">
        <f t="shared" si="0"/>
        <v>1</v>
      </c>
      <c r="AR54" s="25">
        <f t="shared" si="9"/>
        <v>68</v>
      </c>
      <c r="AS54" s="42">
        <f t="shared" si="2"/>
        <v>1.4705882352941176E-2</v>
      </c>
    </row>
    <row r="55" spans="1:45" ht="12.75" customHeight="1" x14ac:dyDescent="0.2">
      <c r="A55" s="241"/>
      <c r="B55" s="188" t="s">
        <v>50</v>
      </c>
      <c r="C55" s="39" t="s">
        <v>56</v>
      </c>
      <c r="D55" s="50"/>
      <c r="E55" s="51"/>
      <c r="F55" s="44"/>
      <c r="G55" s="44"/>
      <c r="H55" s="44"/>
      <c r="I55" s="51"/>
      <c r="J55" s="44"/>
      <c r="K55" s="44"/>
      <c r="L55" s="44"/>
      <c r="M55" s="51"/>
      <c r="N55" s="44"/>
      <c r="O55" s="44"/>
      <c r="P55" s="44"/>
      <c r="Q55" s="51"/>
      <c r="R55" s="44"/>
      <c r="S55" s="44"/>
      <c r="T55" s="44"/>
      <c r="U55" s="51"/>
      <c r="V55" s="44"/>
      <c r="W55" s="44"/>
      <c r="X55" s="51"/>
      <c r="Y55" s="44"/>
      <c r="Z55" s="44"/>
      <c r="AA55" s="25"/>
      <c r="AB55" s="51"/>
      <c r="AC55" s="44"/>
      <c r="AD55" s="44"/>
      <c r="AE55" s="51"/>
      <c r="AF55" s="51"/>
      <c r="AG55" s="44"/>
      <c r="AH55" s="44"/>
      <c r="AI55" s="44"/>
      <c r="AJ55" s="25"/>
      <c r="AK55" s="44"/>
      <c r="AL55" s="44"/>
      <c r="AM55" s="25"/>
      <c r="AN55" s="25"/>
      <c r="AO55" s="25"/>
      <c r="AP55" s="25"/>
      <c r="AQ55" s="41">
        <f t="shared" si="0"/>
        <v>0</v>
      </c>
      <c r="AR55" s="25">
        <f t="shared" ref="AR55:AR63" si="10">34*1</f>
        <v>34</v>
      </c>
      <c r="AS55" s="42">
        <f t="shared" si="2"/>
        <v>0</v>
      </c>
    </row>
    <row r="56" spans="1:45" x14ac:dyDescent="0.2">
      <c r="A56" s="241"/>
      <c r="B56" s="189"/>
      <c r="C56" s="39" t="s">
        <v>60</v>
      </c>
      <c r="D56" s="51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25"/>
      <c r="AN56" s="25"/>
      <c r="AO56" s="25"/>
      <c r="AP56" s="25"/>
      <c r="AQ56" s="41">
        <f t="shared" si="0"/>
        <v>0</v>
      </c>
      <c r="AR56" s="25">
        <f t="shared" si="10"/>
        <v>34</v>
      </c>
      <c r="AS56" s="42">
        <f t="shared" si="2"/>
        <v>0</v>
      </c>
    </row>
    <row r="57" spans="1:45" s="29" customFormat="1" ht="15" customHeight="1" x14ac:dyDescent="0.2">
      <c r="A57" s="241"/>
      <c r="B57" s="191"/>
      <c r="C57" s="39" t="s">
        <v>61</v>
      </c>
      <c r="D57" s="54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41">
        <f t="shared" si="0"/>
        <v>0</v>
      </c>
      <c r="AR57" s="25">
        <f t="shared" si="10"/>
        <v>34</v>
      </c>
      <c r="AS57" s="42">
        <f t="shared" si="2"/>
        <v>0</v>
      </c>
    </row>
    <row r="58" spans="1:45" s="29" customFormat="1" ht="16.5" customHeight="1" x14ac:dyDescent="0.2">
      <c r="A58" s="241"/>
      <c r="B58" s="188" t="s">
        <v>51</v>
      </c>
      <c r="C58" s="39" t="s">
        <v>56</v>
      </c>
      <c r="D58" s="56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41">
        <f t="shared" si="0"/>
        <v>0</v>
      </c>
      <c r="AR58" s="25">
        <f t="shared" si="10"/>
        <v>34</v>
      </c>
      <c r="AS58" s="42">
        <f t="shared" si="2"/>
        <v>0</v>
      </c>
    </row>
    <row r="59" spans="1:45" s="35" customFormat="1" ht="11.25" customHeight="1" x14ac:dyDescent="0.2">
      <c r="A59" s="241"/>
      <c r="B59" s="189"/>
      <c r="C59" s="39" t="s">
        <v>60</v>
      </c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41">
        <f t="shared" si="0"/>
        <v>0</v>
      </c>
      <c r="AR59" s="25">
        <f t="shared" si="10"/>
        <v>34</v>
      </c>
      <c r="AS59" s="42">
        <f t="shared" si="2"/>
        <v>0</v>
      </c>
    </row>
    <row r="60" spans="1:45" ht="12.75" customHeight="1" x14ac:dyDescent="0.2">
      <c r="A60" s="241"/>
      <c r="B60" s="191"/>
      <c r="C60" s="39" t="s">
        <v>61</v>
      </c>
      <c r="D60" s="50"/>
      <c r="E60" s="51"/>
      <c r="F60" s="51"/>
      <c r="G60" s="44"/>
      <c r="H60" s="51"/>
      <c r="I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25"/>
      <c r="AN60" s="25"/>
      <c r="AO60" s="25"/>
      <c r="AP60" s="25"/>
      <c r="AQ60" s="41">
        <f t="shared" si="0"/>
        <v>0</v>
      </c>
      <c r="AR60" s="25">
        <f t="shared" si="10"/>
        <v>34</v>
      </c>
      <c r="AS60" s="42">
        <f t="shared" si="2"/>
        <v>0</v>
      </c>
    </row>
    <row r="61" spans="1:45" x14ac:dyDescent="0.2">
      <c r="A61" s="241"/>
      <c r="B61" s="188" t="s">
        <v>52</v>
      </c>
      <c r="C61" s="39" t="s">
        <v>56</v>
      </c>
      <c r="D61" s="50"/>
      <c r="E61" s="51"/>
      <c r="F61" s="51"/>
      <c r="G61" s="51"/>
      <c r="H61" s="44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25"/>
      <c r="AN61" s="25"/>
      <c r="AO61" s="25"/>
      <c r="AP61" s="25"/>
      <c r="AQ61" s="41">
        <f t="shared" si="0"/>
        <v>0</v>
      </c>
      <c r="AR61" s="25">
        <f t="shared" si="10"/>
        <v>34</v>
      </c>
      <c r="AS61" s="42">
        <f t="shared" si="2"/>
        <v>0</v>
      </c>
    </row>
    <row r="62" spans="1:45" x14ac:dyDescent="0.2">
      <c r="A62" s="241"/>
      <c r="B62" s="189"/>
      <c r="C62" s="39" t="s">
        <v>60</v>
      </c>
      <c r="D62" s="50"/>
      <c r="E62" s="51"/>
      <c r="F62" s="44"/>
      <c r="G62" s="44"/>
      <c r="I62" s="51"/>
      <c r="J62" s="44"/>
      <c r="K62" s="44"/>
      <c r="L62" s="44"/>
      <c r="M62" s="51"/>
      <c r="N62" s="44"/>
      <c r="O62" s="44"/>
      <c r="P62" s="44"/>
      <c r="Q62" s="51"/>
      <c r="R62" s="44"/>
      <c r="S62" s="44"/>
      <c r="T62" s="44"/>
      <c r="U62" s="51"/>
      <c r="V62" s="44"/>
      <c r="W62" s="44"/>
      <c r="X62" s="51"/>
      <c r="Y62" s="44"/>
      <c r="Z62" s="44"/>
      <c r="AA62" s="44"/>
      <c r="AB62" s="51"/>
      <c r="AC62" s="44"/>
      <c r="AD62" s="44"/>
      <c r="AE62" s="51"/>
      <c r="AF62" s="51"/>
      <c r="AG62" s="44"/>
      <c r="AH62" s="44"/>
      <c r="AI62" s="44"/>
      <c r="AJ62" s="51"/>
      <c r="AK62" s="44"/>
      <c r="AL62" s="44"/>
      <c r="AM62" s="25"/>
      <c r="AN62" s="25"/>
      <c r="AO62" s="25"/>
      <c r="AP62" s="25"/>
      <c r="AQ62" s="41">
        <f t="shared" si="0"/>
        <v>0</v>
      </c>
      <c r="AR62" s="25">
        <f t="shared" si="10"/>
        <v>34</v>
      </c>
      <c r="AS62" s="42">
        <f t="shared" si="2"/>
        <v>0</v>
      </c>
    </row>
    <row r="63" spans="1:45" x14ac:dyDescent="0.2">
      <c r="A63" s="241"/>
      <c r="B63" s="191"/>
      <c r="C63" s="39" t="s">
        <v>61</v>
      </c>
      <c r="D63" s="50"/>
      <c r="E63" s="51"/>
      <c r="F63" s="44"/>
      <c r="H63" s="44"/>
      <c r="I63" s="51"/>
      <c r="J63" s="44"/>
      <c r="K63" s="44"/>
      <c r="L63" s="44"/>
      <c r="M63" s="51"/>
      <c r="N63" s="44"/>
      <c r="O63" s="44"/>
      <c r="P63" s="44"/>
      <c r="Q63" s="51"/>
      <c r="R63" s="44"/>
      <c r="S63" s="44"/>
      <c r="T63" s="44"/>
      <c r="U63" s="51"/>
      <c r="V63" s="44"/>
      <c r="W63" s="44"/>
      <c r="X63" s="51"/>
      <c r="Y63" s="44"/>
      <c r="Z63" s="44"/>
      <c r="AA63" s="44"/>
      <c r="AB63" s="51"/>
      <c r="AC63" s="44"/>
      <c r="AD63" s="44"/>
      <c r="AE63" s="51"/>
      <c r="AF63" s="51"/>
      <c r="AG63" s="44"/>
      <c r="AH63" s="44"/>
      <c r="AI63" s="44"/>
      <c r="AJ63" s="51"/>
      <c r="AK63" s="44"/>
      <c r="AL63" s="44"/>
      <c r="AM63" s="25"/>
      <c r="AN63" s="25"/>
      <c r="AO63" s="25"/>
      <c r="AP63" s="25"/>
      <c r="AQ63" s="41">
        <f t="shared" si="0"/>
        <v>0</v>
      </c>
      <c r="AR63" s="25">
        <f t="shared" si="10"/>
        <v>34</v>
      </c>
      <c r="AS63" s="42">
        <f t="shared" si="2"/>
        <v>0</v>
      </c>
    </row>
    <row r="64" spans="1:45" x14ac:dyDescent="0.2">
      <c r="A64" s="241"/>
      <c r="B64" s="174" t="s">
        <v>53</v>
      </c>
      <c r="C64" s="39" t="s">
        <v>56</v>
      </c>
      <c r="D64" s="50"/>
      <c r="E64" s="51"/>
      <c r="F64" s="44"/>
      <c r="G64" s="44"/>
      <c r="I64" s="44"/>
      <c r="J64" s="44"/>
      <c r="K64" s="44"/>
      <c r="L64" s="44"/>
      <c r="M64" s="51"/>
      <c r="N64" s="44"/>
      <c r="O64" s="44"/>
      <c r="P64" s="44"/>
      <c r="Q64" s="51"/>
      <c r="R64" s="44"/>
      <c r="S64" s="44"/>
      <c r="T64" s="44"/>
      <c r="U64" s="51"/>
      <c r="V64" s="44"/>
      <c r="W64" s="44"/>
      <c r="X64" s="51"/>
      <c r="Y64" s="44"/>
      <c r="Z64" s="44"/>
      <c r="AA64" s="44"/>
      <c r="AB64" s="25"/>
      <c r="AC64" s="25"/>
      <c r="AD64" s="25"/>
      <c r="AE64" s="51"/>
      <c r="AF64" s="51"/>
      <c r="AG64" s="44"/>
      <c r="AH64" s="44"/>
      <c r="AI64" s="44"/>
      <c r="AJ64" s="51"/>
      <c r="AK64" s="44"/>
      <c r="AL64" s="44"/>
      <c r="AM64" s="25"/>
      <c r="AN64" s="25"/>
      <c r="AO64" s="25"/>
      <c r="AP64" s="25"/>
      <c r="AQ64" s="41">
        <f t="shared" si="0"/>
        <v>0</v>
      </c>
      <c r="AR64" s="25">
        <f t="shared" ref="AR64:AR66" si="11">34*2</f>
        <v>68</v>
      </c>
      <c r="AS64" s="42">
        <f t="shared" si="2"/>
        <v>0</v>
      </c>
    </row>
    <row r="65" spans="1:45" ht="12.75" customHeight="1" x14ac:dyDescent="0.2">
      <c r="A65" s="241"/>
      <c r="B65" s="174"/>
      <c r="C65" s="39" t="s">
        <v>60</v>
      </c>
      <c r="D65" s="50"/>
      <c r="E65" s="51"/>
      <c r="F65" s="44"/>
      <c r="G65" s="44"/>
      <c r="H65" s="44"/>
      <c r="I65" s="51"/>
      <c r="J65" s="44"/>
      <c r="K65" s="44"/>
      <c r="L65" s="44"/>
      <c r="M65" s="51"/>
      <c r="N65" s="44"/>
      <c r="O65" s="44"/>
      <c r="P65" s="44"/>
      <c r="Q65" s="51"/>
      <c r="R65" s="44"/>
      <c r="S65" s="44"/>
      <c r="T65" s="44"/>
      <c r="U65" s="51"/>
      <c r="V65" s="44"/>
      <c r="W65" s="44"/>
      <c r="X65" s="51"/>
      <c r="Y65" s="44"/>
      <c r="Z65" s="44"/>
      <c r="AA65" s="44"/>
      <c r="AB65" s="44"/>
      <c r="AC65" s="44"/>
      <c r="AD65" s="51"/>
      <c r="AE65" s="51"/>
      <c r="AF65" s="51"/>
      <c r="AG65" s="51"/>
      <c r="AH65" s="25"/>
      <c r="AI65" s="25"/>
      <c r="AJ65" s="25"/>
      <c r="AK65" s="44"/>
      <c r="AL65" s="44"/>
      <c r="AM65" s="25"/>
      <c r="AN65" s="25"/>
      <c r="AO65" s="25"/>
      <c r="AP65" s="25"/>
      <c r="AQ65" s="41">
        <f t="shared" si="0"/>
        <v>0</v>
      </c>
      <c r="AR65" s="25">
        <f t="shared" si="11"/>
        <v>68</v>
      </c>
      <c r="AS65" s="42">
        <f t="shared" si="2"/>
        <v>0</v>
      </c>
    </row>
    <row r="66" spans="1:45" x14ac:dyDescent="0.2">
      <c r="A66" s="241"/>
      <c r="B66" s="174"/>
      <c r="C66" s="39" t="s">
        <v>61</v>
      </c>
      <c r="D66" s="50"/>
      <c r="E66" s="51"/>
      <c r="F66" s="44"/>
      <c r="G66" s="44"/>
      <c r="H66" s="44"/>
      <c r="I66" s="51"/>
      <c r="J66" s="44"/>
      <c r="K66" s="44"/>
      <c r="L66" s="44"/>
      <c r="M66" s="51"/>
      <c r="N66" s="44"/>
      <c r="O66" s="44"/>
      <c r="P66" s="44"/>
      <c r="Q66" s="51"/>
      <c r="R66" s="44"/>
      <c r="S66" s="44"/>
      <c r="T66" s="44"/>
      <c r="U66" s="51"/>
      <c r="V66" s="44"/>
      <c r="W66" s="44"/>
      <c r="X66" s="51"/>
      <c r="Y66" s="44"/>
      <c r="Z66" s="44"/>
      <c r="AA66" s="44"/>
      <c r="AB66" s="44"/>
      <c r="AC66" s="44"/>
      <c r="AD66" s="51"/>
      <c r="AE66" s="51"/>
      <c r="AF66" s="51"/>
      <c r="AG66" s="51"/>
      <c r="AH66" s="25"/>
      <c r="AI66" s="25"/>
      <c r="AJ66" s="25"/>
      <c r="AK66" s="44"/>
      <c r="AL66" s="44"/>
      <c r="AM66" s="25"/>
      <c r="AN66" s="25"/>
      <c r="AO66" s="25"/>
      <c r="AP66" s="25"/>
      <c r="AQ66" s="41">
        <f t="shared" si="0"/>
        <v>0</v>
      </c>
      <c r="AR66" s="25">
        <f t="shared" si="11"/>
        <v>68</v>
      </c>
      <c r="AS66" s="42">
        <f t="shared" si="2"/>
        <v>0</v>
      </c>
    </row>
    <row r="67" spans="1:45" ht="27" customHeight="1" x14ac:dyDescent="0.2">
      <c r="A67" s="48"/>
      <c r="B67" s="58"/>
      <c r="C67" s="58"/>
      <c r="D67" s="58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8"/>
      <c r="AN67" s="48"/>
      <c r="AO67" s="48"/>
      <c r="AP67" s="48"/>
      <c r="AQ67" s="48"/>
      <c r="AR67" s="48"/>
      <c r="AS67" s="49"/>
    </row>
    <row r="68" spans="1:45" ht="91.5" customHeight="1" x14ac:dyDescent="0.2">
      <c r="A68" s="205" t="s">
        <v>64</v>
      </c>
      <c r="B68" s="205"/>
      <c r="C68" s="205"/>
      <c r="D68" s="205"/>
      <c r="E68" s="214" t="s">
        <v>24</v>
      </c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7"/>
      <c r="AQ68" s="208" t="s">
        <v>25</v>
      </c>
      <c r="AR68" s="208" t="s">
        <v>26</v>
      </c>
      <c r="AS68" s="239" t="s">
        <v>27</v>
      </c>
    </row>
    <row r="69" spans="1:45" s="29" customFormat="1" x14ac:dyDescent="0.2">
      <c r="A69" s="201" t="s">
        <v>28</v>
      </c>
      <c r="B69" s="217"/>
      <c r="C69" s="188" t="s">
        <v>29</v>
      </c>
      <c r="D69" s="33" t="s">
        <v>30</v>
      </c>
      <c r="E69" s="174" t="s">
        <v>31</v>
      </c>
      <c r="F69" s="174"/>
      <c r="G69" s="174"/>
      <c r="H69" s="174"/>
      <c r="I69" s="174" t="s">
        <v>32</v>
      </c>
      <c r="J69" s="174"/>
      <c r="K69" s="174"/>
      <c r="L69" s="174"/>
      <c r="M69" s="174" t="s">
        <v>33</v>
      </c>
      <c r="N69" s="174"/>
      <c r="O69" s="174"/>
      <c r="P69" s="174"/>
      <c r="Q69" s="174" t="s">
        <v>34</v>
      </c>
      <c r="R69" s="174"/>
      <c r="S69" s="174"/>
      <c r="T69" s="174"/>
      <c r="U69" s="174" t="s">
        <v>35</v>
      </c>
      <c r="V69" s="174"/>
      <c r="W69" s="174"/>
      <c r="X69" s="174" t="s">
        <v>36</v>
      </c>
      <c r="Y69" s="174"/>
      <c r="Z69" s="174"/>
      <c r="AA69" s="174"/>
      <c r="AB69" s="174" t="s">
        <v>37</v>
      </c>
      <c r="AC69" s="174"/>
      <c r="AD69" s="174"/>
      <c r="AE69" s="174" t="s">
        <v>38</v>
      </c>
      <c r="AF69" s="174"/>
      <c r="AG69" s="174"/>
      <c r="AH69" s="174"/>
      <c r="AI69" s="174"/>
      <c r="AJ69" s="174" t="s">
        <v>39</v>
      </c>
      <c r="AK69" s="174"/>
      <c r="AL69" s="174"/>
      <c r="AM69" s="174" t="s">
        <v>40</v>
      </c>
      <c r="AN69" s="174"/>
      <c r="AO69" s="174"/>
      <c r="AP69" s="174"/>
      <c r="AQ69" s="208"/>
      <c r="AR69" s="208"/>
      <c r="AS69" s="239"/>
    </row>
    <row r="70" spans="1:45" s="29" customFormat="1" ht="16.5" customHeight="1" x14ac:dyDescent="0.2">
      <c r="A70" s="209"/>
      <c r="B70" s="218"/>
      <c r="C70" s="191"/>
      <c r="D70" s="33" t="s">
        <v>41</v>
      </c>
      <c r="E70" s="38">
        <v>1</v>
      </c>
      <c r="F70" s="38">
        <v>2</v>
      </c>
      <c r="G70" s="38">
        <v>3</v>
      </c>
      <c r="H70" s="38">
        <v>4</v>
      </c>
      <c r="I70" s="38">
        <v>5</v>
      </c>
      <c r="J70" s="38">
        <v>6</v>
      </c>
      <c r="K70" s="38">
        <v>7</v>
      </c>
      <c r="L70" s="38">
        <v>8</v>
      </c>
      <c r="M70" s="38">
        <v>9</v>
      </c>
      <c r="N70" s="38">
        <v>10</v>
      </c>
      <c r="O70" s="38">
        <v>11</v>
      </c>
      <c r="P70" s="38">
        <v>12</v>
      </c>
      <c r="Q70" s="38">
        <v>13</v>
      </c>
      <c r="R70" s="38">
        <v>14</v>
      </c>
      <c r="S70" s="38">
        <v>15</v>
      </c>
      <c r="T70" s="38">
        <v>16</v>
      </c>
      <c r="U70" s="38">
        <v>17</v>
      </c>
      <c r="V70" s="38">
        <v>18</v>
      </c>
      <c r="W70" s="38">
        <v>19</v>
      </c>
      <c r="X70" s="38">
        <v>20</v>
      </c>
      <c r="Y70" s="38">
        <v>21</v>
      </c>
      <c r="Z70" s="38">
        <v>22</v>
      </c>
      <c r="AA70" s="38">
        <v>23</v>
      </c>
      <c r="AB70" s="38">
        <v>24</v>
      </c>
      <c r="AC70" s="38">
        <v>25</v>
      </c>
      <c r="AD70" s="38">
        <v>26</v>
      </c>
      <c r="AE70" s="38">
        <v>27</v>
      </c>
      <c r="AF70" s="38">
        <v>28</v>
      </c>
      <c r="AG70" s="38">
        <v>29</v>
      </c>
      <c r="AH70" s="38">
        <v>30</v>
      </c>
      <c r="AI70" s="38">
        <v>31</v>
      </c>
      <c r="AJ70" s="38">
        <v>32</v>
      </c>
      <c r="AK70" s="38">
        <v>33</v>
      </c>
      <c r="AL70" s="38">
        <v>34</v>
      </c>
      <c r="AM70" s="38">
        <v>35</v>
      </c>
      <c r="AN70" s="38">
        <v>36</v>
      </c>
      <c r="AO70" s="38">
        <v>37</v>
      </c>
      <c r="AP70" s="38">
        <v>38</v>
      </c>
      <c r="AQ70" s="208"/>
      <c r="AR70" s="208"/>
      <c r="AS70" s="239"/>
    </row>
    <row r="71" spans="1:45" s="35" customFormat="1" ht="15.75" customHeight="1" x14ac:dyDescent="0.2">
      <c r="A71" s="240" t="s">
        <v>55</v>
      </c>
      <c r="B71" s="188" t="s">
        <v>43</v>
      </c>
      <c r="C71" s="39" t="s">
        <v>65</v>
      </c>
      <c r="D71" s="50"/>
      <c r="E71" s="51"/>
      <c r="F71" s="25"/>
      <c r="G71" s="106" t="s">
        <v>57</v>
      </c>
      <c r="H71" s="25"/>
      <c r="I71" s="25"/>
      <c r="J71" s="25"/>
      <c r="K71" s="25"/>
      <c r="L71" s="25"/>
      <c r="M71" s="25"/>
      <c r="N71" s="25"/>
      <c r="O71" s="25"/>
      <c r="P71" s="106" t="s">
        <v>58</v>
      </c>
      <c r="Q71" s="51"/>
      <c r="R71" s="51"/>
      <c r="S71" s="111" t="s">
        <v>58</v>
      </c>
      <c r="T71" s="51"/>
      <c r="U71" s="51"/>
      <c r="V71" s="51"/>
      <c r="W71" s="51"/>
      <c r="X71" s="51"/>
      <c r="Y71" s="51"/>
      <c r="Z71" s="51"/>
      <c r="AA71" s="111" t="s">
        <v>58</v>
      </c>
      <c r="AB71" s="51"/>
      <c r="AC71" s="51"/>
      <c r="AD71" s="51"/>
      <c r="AE71" s="51"/>
      <c r="AF71" s="51"/>
      <c r="AG71" s="111" t="s">
        <v>58</v>
      </c>
      <c r="AH71" s="51"/>
      <c r="AI71" s="51"/>
      <c r="AJ71" s="108"/>
      <c r="AK71" s="115" t="s">
        <v>59</v>
      </c>
      <c r="AL71" s="51"/>
      <c r="AM71" s="25"/>
      <c r="AN71" s="25"/>
      <c r="AO71" s="25"/>
      <c r="AP71" s="25"/>
      <c r="AQ71" s="41">
        <f t="shared" si="0"/>
        <v>6</v>
      </c>
      <c r="AR71" s="25">
        <f t="shared" ref="AR71:AR73" si="12">34*5</f>
        <v>170</v>
      </c>
      <c r="AS71" s="42">
        <f t="shared" si="2"/>
        <v>3.5294117647058823E-2</v>
      </c>
    </row>
    <row r="72" spans="1:45" s="35" customFormat="1" ht="15" customHeight="1" x14ac:dyDescent="0.2">
      <c r="A72" s="241"/>
      <c r="B72" s="189"/>
      <c r="C72" s="39" t="s">
        <v>66</v>
      </c>
      <c r="D72" s="50"/>
      <c r="E72" s="51"/>
      <c r="F72" s="25"/>
      <c r="G72" s="106" t="s">
        <v>57</v>
      </c>
      <c r="H72" s="25"/>
      <c r="I72" s="25"/>
      <c r="J72" s="25"/>
      <c r="K72" s="25"/>
      <c r="L72" s="25"/>
      <c r="M72" s="25"/>
      <c r="N72" s="25"/>
      <c r="O72" s="25"/>
      <c r="P72" s="106" t="s">
        <v>58</v>
      </c>
      <c r="Q72" s="44"/>
      <c r="R72" s="51"/>
      <c r="S72" s="111" t="s">
        <v>58</v>
      </c>
      <c r="T72" s="51"/>
      <c r="U72" s="51"/>
      <c r="V72" s="51"/>
      <c r="W72" s="51"/>
      <c r="X72" s="51"/>
      <c r="Y72" s="51"/>
      <c r="Z72" s="51"/>
      <c r="AA72" s="111" t="s">
        <v>58</v>
      </c>
      <c r="AB72" s="51"/>
      <c r="AC72" s="51"/>
      <c r="AD72" s="51"/>
      <c r="AE72" s="51"/>
      <c r="AF72" s="51"/>
      <c r="AG72" s="111" t="s">
        <v>58</v>
      </c>
      <c r="AH72" s="51"/>
      <c r="AI72" s="51"/>
      <c r="AJ72" s="51"/>
      <c r="AK72" s="115" t="s">
        <v>59</v>
      </c>
      <c r="AL72" s="51"/>
      <c r="AM72" s="25"/>
      <c r="AN72" s="25"/>
      <c r="AO72" s="25"/>
      <c r="AP72" s="25"/>
      <c r="AQ72" s="41">
        <f t="shared" si="0"/>
        <v>6</v>
      </c>
      <c r="AR72" s="25">
        <f t="shared" si="12"/>
        <v>170</v>
      </c>
      <c r="AS72" s="42">
        <f t="shared" si="2"/>
        <v>3.5294117647058823E-2</v>
      </c>
    </row>
    <row r="73" spans="1:45" s="35" customFormat="1" ht="12.75" customHeight="1" x14ac:dyDescent="0.2">
      <c r="A73" s="241"/>
      <c r="B73" s="191"/>
      <c r="C73" s="39" t="s">
        <v>67</v>
      </c>
      <c r="D73" s="50"/>
      <c r="E73" s="51"/>
      <c r="F73" s="25"/>
      <c r="G73" s="25"/>
      <c r="H73" s="105" t="s">
        <v>57</v>
      </c>
      <c r="I73" s="25"/>
      <c r="J73" s="25"/>
      <c r="K73" s="25"/>
      <c r="L73" s="25"/>
      <c r="M73" s="25"/>
      <c r="N73" s="25"/>
      <c r="O73" s="107"/>
      <c r="P73" s="106" t="s">
        <v>58</v>
      </c>
      <c r="Q73" s="51"/>
      <c r="R73" s="44"/>
      <c r="S73" s="112" t="s">
        <v>58</v>
      </c>
      <c r="T73" s="44"/>
      <c r="U73" s="51"/>
      <c r="V73" s="44"/>
      <c r="W73" s="44"/>
      <c r="X73" s="51"/>
      <c r="Y73" s="44"/>
      <c r="Z73" s="44"/>
      <c r="AA73" s="111" t="s">
        <v>58</v>
      </c>
      <c r="AB73" s="51"/>
      <c r="AC73" s="44"/>
      <c r="AD73" s="44"/>
      <c r="AE73" s="51"/>
      <c r="AF73" s="51"/>
      <c r="AG73" s="112" t="s">
        <v>58</v>
      </c>
      <c r="AH73" s="44"/>
      <c r="AI73" s="44"/>
      <c r="AJ73" s="51"/>
      <c r="AK73" s="116" t="s">
        <v>59</v>
      </c>
      <c r="AL73" s="44"/>
      <c r="AM73" s="25"/>
      <c r="AN73" s="25"/>
      <c r="AO73" s="25"/>
      <c r="AP73" s="25"/>
      <c r="AQ73" s="41">
        <f t="shared" si="0"/>
        <v>6</v>
      </c>
      <c r="AR73" s="25">
        <f t="shared" si="12"/>
        <v>170</v>
      </c>
      <c r="AS73" s="42">
        <f t="shared" si="2"/>
        <v>3.5294117647058823E-2</v>
      </c>
    </row>
    <row r="74" spans="1:45" s="35" customFormat="1" ht="15" customHeight="1" x14ac:dyDescent="0.2">
      <c r="A74" s="241"/>
      <c r="B74" s="188" t="s">
        <v>47</v>
      </c>
      <c r="C74" s="39" t="s">
        <v>65</v>
      </c>
      <c r="D74" s="50"/>
      <c r="E74" s="51"/>
      <c r="F74" s="25"/>
      <c r="G74" s="106" t="s">
        <v>57</v>
      </c>
      <c r="H74" s="25"/>
      <c r="I74" s="25"/>
      <c r="J74" s="25"/>
      <c r="K74" s="106" t="s">
        <v>58</v>
      </c>
      <c r="L74" s="25"/>
      <c r="M74" s="25"/>
      <c r="N74" s="25"/>
      <c r="O74" s="25"/>
      <c r="P74" s="25"/>
      <c r="Q74" s="51"/>
      <c r="R74" s="44"/>
      <c r="S74" s="114" t="s">
        <v>58</v>
      </c>
      <c r="T74" s="44"/>
      <c r="U74" s="51"/>
      <c r="V74" s="44"/>
      <c r="W74" s="44"/>
      <c r="X74" s="109" t="s">
        <v>58</v>
      </c>
      <c r="Y74" s="44"/>
      <c r="Z74" s="44"/>
      <c r="AA74" s="44"/>
      <c r="AB74" s="111" t="s">
        <v>58</v>
      </c>
      <c r="AC74" s="44"/>
      <c r="AD74" s="44"/>
      <c r="AE74" s="51"/>
      <c r="AF74" s="51"/>
      <c r="AG74" s="111" t="s">
        <v>58</v>
      </c>
      <c r="AH74" s="44"/>
      <c r="AI74" s="44"/>
      <c r="AJ74" s="51"/>
      <c r="AK74" s="116" t="s">
        <v>59</v>
      </c>
      <c r="AL74" s="44"/>
      <c r="AM74" s="25"/>
      <c r="AN74" s="25"/>
      <c r="AO74" s="25"/>
      <c r="AP74" s="25"/>
      <c r="AQ74" s="41">
        <f t="shared" si="0"/>
        <v>7</v>
      </c>
      <c r="AR74" s="25">
        <f t="shared" ref="AR74:AR79" si="13">34*4</f>
        <v>136</v>
      </c>
      <c r="AS74" s="42">
        <f t="shared" si="2"/>
        <v>5.1470588235294115E-2</v>
      </c>
    </row>
    <row r="75" spans="1:45" s="35" customFormat="1" ht="15" customHeight="1" x14ac:dyDescent="0.2">
      <c r="A75" s="241"/>
      <c r="B75" s="189"/>
      <c r="C75" s="39" t="s">
        <v>66</v>
      </c>
      <c r="D75" s="50"/>
      <c r="E75" s="51"/>
      <c r="F75" s="44"/>
      <c r="G75" s="114" t="s">
        <v>57</v>
      </c>
      <c r="H75" s="25"/>
      <c r="I75" s="44"/>
      <c r="J75" s="44"/>
      <c r="K75" s="114" t="s">
        <v>58</v>
      </c>
      <c r="L75" s="44"/>
      <c r="M75" s="51"/>
      <c r="N75" s="44"/>
      <c r="O75" s="44"/>
      <c r="P75" s="44"/>
      <c r="Q75" s="51"/>
      <c r="R75" s="44"/>
      <c r="S75" s="114" t="s">
        <v>58</v>
      </c>
      <c r="T75" s="44"/>
      <c r="U75" s="51"/>
      <c r="V75" s="44"/>
      <c r="W75" s="44"/>
      <c r="X75" s="109" t="s">
        <v>58</v>
      </c>
      <c r="Y75" s="44"/>
      <c r="Z75" s="44"/>
      <c r="AA75" s="44"/>
      <c r="AB75" s="118" t="s">
        <v>58</v>
      </c>
      <c r="AC75" s="25"/>
      <c r="AD75" s="25"/>
      <c r="AE75" s="51"/>
      <c r="AF75" s="51"/>
      <c r="AG75" s="111" t="s">
        <v>58</v>
      </c>
      <c r="AH75" s="44"/>
      <c r="AI75" s="44"/>
      <c r="AJ75" s="51"/>
      <c r="AK75" s="116" t="s">
        <v>59</v>
      </c>
      <c r="AL75" s="44"/>
      <c r="AM75" s="25"/>
      <c r="AN75" s="25"/>
      <c r="AO75" s="25"/>
      <c r="AP75" s="25"/>
      <c r="AQ75" s="41">
        <f t="shared" si="0"/>
        <v>7</v>
      </c>
      <c r="AR75" s="25">
        <f t="shared" si="13"/>
        <v>136</v>
      </c>
      <c r="AS75" s="42">
        <f t="shared" si="2"/>
        <v>5.1470588235294115E-2</v>
      </c>
    </row>
    <row r="76" spans="1:45" s="35" customFormat="1" ht="15" customHeight="1" x14ac:dyDescent="0.2">
      <c r="A76" s="241"/>
      <c r="B76" s="191"/>
      <c r="C76" s="39" t="s">
        <v>67</v>
      </c>
      <c r="D76" s="50"/>
      <c r="E76" s="51"/>
      <c r="F76" s="51"/>
      <c r="G76" s="44"/>
      <c r="H76" s="115" t="s">
        <v>57</v>
      </c>
      <c r="I76" s="51"/>
      <c r="J76" s="1"/>
      <c r="K76" s="51"/>
      <c r="L76" s="117" t="s">
        <v>58</v>
      </c>
      <c r="M76" s="51"/>
      <c r="N76" s="51"/>
      <c r="O76" s="51"/>
      <c r="P76" s="51"/>
      <c r="Q76" s="51"/>
      <c r="R76" s="44"/>
      <c r="S76" s="114" t="s">
        <v>58</v>
      </c>
      <c r="T76" s="44"/>
      <c r="U76" s="51"/>
      <c r="V76" s="44"/>
      <c r="W76" s="44"/>
      <c r="X76" s="109" t="s">
        <v>58</v>
      </c>
      <c r="Y76" s="44"/>
      <c r="Z76" s="44"/>
      <c r="AA76" s="44"/>
      <c r="AB76" s="111" t="s">
        <v>58</v>
      </c>
      <c r="AC76" s="44"/>
      <c r="AD76" s="51"/>
      <c r="AE76" s="51"/>
      <c r="AF76" s="51"/>
      <c r="AG76" s="112" t="s">
        <v>58</v>
      </c>
      <c r="AH76" s="25"/>
      <c r="AI76" s="25"/>
      <c r="AJ76" s="25"/>
      <c r="AK76" s="116" t="s">
        <v>59</v>
      </c>
      <c r="AL76" s="44"/>
      <c r="AM76" s="25"/>
      <c r="AN76" s="25"/>
      <c r="AO76" s="25"/>
      <c r="AP76" s="25"/>
      <c r="AQ76" s="41">
        <f t="shared" ref="AQ76:AQ97" si="14">COUNTA(E76:AP76)</f>
        <v>7</v>
      </c>
      <c r="AR76" s="25">
        <f t="shared" si="13"/>
        <v>136</v>
      </c>
      <c r="AS76" s="42">
        <f t="shared" ref="AS76:AS97" si="15">AQ76/AR76</f>
        <v>5.1470588235294115E-2</v>
      </c>
    </row>
    <row r="77" spans="1:45" s="35" customFormat="1" x14ac:dyDescent="0.2">
      <c r="A77" s="241"/>
      <c r="B77" s="188" t="s">
        <v>48</v>
      </c>
      <c r="C77" s="39" t="s">
        <v>65</v>
      </c>
      <c r="D77" s="50"/>
      <c r="E77" s="51"/>
      <c r="F77" s="51"/>
      <c r="G77" s="51"/>
      <c r="H77" s="44"/>
      <c r="I77" s="119" t="s">
        <v>62</v>
      </c>
      <c r="J77" s="51"/>
      <c r="K77" s="51"/>
      <c r="L77" s="51"/>
      <c r="M77" s="51"/>
      <c r="N77" s="51"/>
      <c r="O77" s="109" t="s">
        <v>62</v>
      </c>
      <c r="P77" s="51"/>
      <c r="Q77" s="51"/>
      <c r="R77" s="44"/>
      <c r="S77" s="44"/>
      <c r="T77" s="44"/>
      <c r="U77" s="51"/>
      <c r="V77" s="44"/>
      <c r="W77" s="44"/>
      <c r="X77" s="51"/>
      <c r="Y77" s="44"/>
      <c r="Z77" s="44"/>
      <c r="AA77" s="44"/>
      <c r="AB77" s="44"/>
      <c r="AC77" s="114" t="s">
        <v>62</v>
      </c>
      <c r="AD77" s="51"/>
      <c r="AE77" s="51"/>
      <c r="AF77" s="51"/>
      <c r="AG77" s="51"/>
      <c r="AH77" s="25"/>
      <c r="AI77" s="25"/>
      <c r="AJ77" s="106" t="s">
        <v>62</v>
      </c>
      <c r="AK77" s="44"/>
      <c r="AL77" s="44"/>
      <c r="AM77" s="25"/>
      <c r="AN77" s="25"/>
      <c r="AO77" s="25"/>
      <c r="AP77" s="25"/>
      <c r="AQ77" s="41">
        <f t="shared" si="14"/>
        <v>4</v>
      </c>
      <c r="AR77" s="25">
        <f t="shared" si="13"/>
        <v>136</v>
      </c>
      <c r="AS77" s="42">
        <f t="shared" si="15"/>
        <v>2.9411764705882353E-2</v>
      </c>
    </row>
    <row r="78" spans="1:45" ht="12.75" customHeight="1" x14ac:dyDescent="0.2">
      <c r="A78" s="241"/>
      <c r="B78" s="189"/>
      <c r="C78" s="39" t="s">
        <v>66</v>
      </c>
      <c r="D78" s="50"/>
      <c r="E78" s="51"/>
      <c r="F78" s="44"/>
      <c r="G78" s="44"/>
      <c r="I78" s="109" t="s">
        <v>62</v>
      </c>
      <c r="J78" s="44"/>
      <c r="K78" s="44"/>
      <c r="L78" s="44"/>
      <c r="M78" s="51"/>
      <c r="N78" s="44"/>
      <c r="O78" s="114" t="s">
        <v>62</v>
      </c>
      <c r="P78" s="44"/>
      <c r="Q78" s="51"/>
      <c r="R78" s="44"/>
      <c r="S78" s="44"/>
      <c r="T78" s="44"/>
      <c r="U78" s="51"/>
      <c r="V78" s="44"/>
      <c r="W78" s="44"/>
      <c r="X78" s="51"/>
      <c r="Y78" s="44"/>
      <c r="Z78" s="44"/>
      <c r="AA78" s="44"/>
      <c r="AB78" s="44"/>
      <c r="AC78" s="114" t="s">
        <v>62</v>
      </c>
      <c r="AD78" s="51"/>
      <c r="AE78" s="51"/>
      <c r="AF78" s="51"/>
      <c r="AG78" s="51"/>
      <c r="AH78" s="25"/>
      <c r="AI78" s="25"/>
      <c r="AJ78" s="106" t="s">
        <v>62</v>
      </c>
      <c r="AK78" s="44"/>
      <c r="AL78" s="44"/>
      <c r="AM78" s="25"/>
      <c r="AN78" s="25"/>
      <c r="AO78" s="25"/>
      <c r="AP78" s="25"/>
      <c r="AQ78" s="41">
        <f t="shared" si="14"/>
        <v>4</v>
      </c>
      <c r="AR78" s="25">
        <f t="shared" si="13"/>
        <v>136</v>
      </c>
      <c r="AS78" s="42">
        <f t="shared" si="15"/>
        <v>2.9411764705882353E-2</v>
      </c>
    </row>
    <row r="79" spans="1:45" ht="12.75" customHeight="1" x14ac:dyDescent="0.2">
      <c r="A79" s="241"/>
      <c r="B79" s="191"/>
      <c r="C79" s="39" t="s">
        <v>67</v>
      </c>
      <c r="D79" s="50"/>
      <c r="E79" s="51"/>
      <c r="F79" s="44"/>
      <c r="H79" s="44"/>
      <c r="I79" s="51"/>
      <c r="J79" s="44"/>
      <c r="K79" s="44"/>
      <c r="L79" s="110" t="s">
        <v>62</v>
      </c>
      <c r="M79" s="51"/>
      <c r="N79" s="44"/>
      <c r="O79" s="44"/>
      <c r="P79" s="44"/>
      <c r="Q79" s="51"/>
      <c r="R79" s="44"/>
      <c r="S79" s="110" t="s">
        <v>62</v>
      </c>
      <c r="T79" s="44"/>
      <c r="U79" s="51"/>
      <c r="V79" s="44"/>
      <c r="W79" s="44"/>
      <c r="X79" s="51"/>
      <c r="Y79" s="44"/>
      <c r="Z79" s="44"/>
      <c r="AA79" s="44"/>
      <c r="AB79" s="44"/>
      <c r="AC79" s="44"/>
      <c r="AD79" s="117" t="s">
        <v>62</v>
      </c>
      <c r="AE79" s="51"/>
      <c r="AF79" s="51"/>
      <c r="AG79" s="51"/>
      <c r="AH79" s="25"/>
      <c r="AI79" s="25"/>
      <c r="AJ79" s="105" t="s">
        <v>62</v>
      </c>
      <c r="AK79" s="44"/>
      <c r="AL79" s="44"/>
      <c r="AM79" s="25"/>
      <c r="AN79" s="25"/>
      <c r="AO79" s="25"/>
      <c r="AP79" s="25"/>
      <c r="AQ79" s="41">
        <f t="shared" si="14"/>
        <v>4</v>
      </c>
      <c r="AR79" s="25">
        <f t="shared" si="13"/>
        <v>136</v>
      </c>
      <c r="AS79" s="42">
        <f t="shared" si="15"/>
        <v>2.9411764705882353E-2</v>
      </c>
    </row>
    <row r="80" spans="1:45" ht="12.75" customHeight="1" x14ac:dyDescent="0.2">
      <c r="A80" s="241"/>
      <c r="B80" s="188" t="s">
        <v>49</v>
      </c>
      <c r="C80" s="39" t="s">
        <v>65</v>
      </c>
      <c r="D80" s="50"/>
      <c r="E80" s="51"/>
      <c r="F80" s="44"/>
      <c r="G80" s="44"/>
      <c r="H80" s="44"/>
      <c r="I80" s="51"/>
      <c r="J80" s="44"/>
      <c r="K80" s="114" t="s">
        <v>62</v>
      </c>
      <c r="L80" s="44"/>
      <c r="M80" s="51"/>
      <c r="N80" s="44"/>
      <c r="O80" s="44"/>
      <c r="P80" s="44"/>
      <c r="Q80" s="44"/>
      <c r="R80" s="44"/>
      <c r="S80" s="114" t="s">
        <v>62</v>
      </c>
      <c r="T80" s="44"/>
      <c r="U80" s="51"/>
      <c r="V80" s="44"/>
      <c r="W80" s="44"/>
      <c r="X80" s="51"/>
      <c r="Y80" s="44"/>
      <c r="Z80" s="44"/>
      <c r="AA80" s="44"/>
      <c r="AB80" s="44"/>
      <c r="AC80" s="114" t="s">
        <v>62</v>
      </c>
      <c r="AD80" s="44"/>
      <c r="AE80" s="51"/>
      <c r="AF80" s="51"/>
      <c r="AG80" s="25"/>
      <c r="AH80" s="25"/>
      <c r="AI80" s="25"/>
      <c r="AJ80" s="106" t="s">
        <v>58</v>
      </c>
      <c r="AK80" s="44"/>
      <c r="AL80" s="44"/>
      <c r="AM80" s="25"/>
      <c r="AN80" s="25"/>
      <c r="AO80" s="25"/>
      <c r="AP80" s="25"/>
      <c r="AQ80" s="41">
        <f t="shared" si="14"/>
        <v>4</v>
      </c>
      <c r="AR80" s="25">
        <f t="shared" ref="AR80:AR85" si="16">34*2</f>
        <v>68</v>
      </c>
      <c r="AS80" s="42">
        <f t="shared" si="15"/>
        <v>5.8823529411764705E-2</v>
      </c>
    </row>
    <row r="81" spans="1:45" ht="12.75" customHeight="1" x14ac:dyDescent="0.2">
      <c r="A81" s="241"/>
      <c r="B81" s="189"/>
      <c r="C81" s="39" t="s">
        <v>66</v>
      </c>
      <c r="D81" s="50"/>
      <c r="E81" s="51"/>
      <c r="F81" s="44"/>
      <c r="G81" s="44"/>
      <c r="H81" s="44"/>
      <c r="I81" s="51"/>
      <c r="J81" s="44"/>
      <c r="K81" s="114" t="s">
        <v>62</v>
      </c>
      <c r="L81" s="44"/>
      <c r="M81" s="51"/>
      <c r="N81" s="44"/>
      <c r="O81" s="44"/>
      <c r="P81" s="44"/>
      <c r="Q81" s="51"/>
      <c r="R81" s="44"/>
      <c r="S81" s="114" t="s">
        <v>62</v>
      </c>
      <c r="T81" s="44"/>
      <c r="U81" s="51"/>
      <c r="V81" s="44"/>
      <c r="W81" s="44"/>
      <c r="X81" s="51"/>
      <c r="Y81" s="44"/>
      <c r="Z81" s="44"/>
      <c r="AA81" s="44"/>
      <c r="AB81" s="51"/>
      <c r="AC81" s="114" t="s">
        <v>62</v>
      </c>
      <c r="AD81" s="25"/>
      <c r="AE81" s="51"/>
      <c r="AF81" s="51"/>
      <c r="AG81" s="44"/>
      <c r="AH81" s="44"/>
      <c r="AI81" s="25"/>
      <c r="AJ81" s="109" t="s">
        <v>58</v>
      </c>
      <c r="AK81" s="44"/>
      <c r="AL81" s="44"/>
      <c r="AM81" s="25"/>
      <c r="AN81" s="25"/>
      <c r="AO81" s="25"/>
      <c r="AP81" s="25"/>
      <c r="AQ81" s="41">
        <f t="shared" si="14"/>
        <v>4</v>
      </c>
      <c r="AR81" s="25">
        <f t="shared" si="16"/>
        <v>68</v>
      </c>
      <c r="AS81" s="42">
        <f t="shared" si="15"/>
        <v>5.8823529411764705E-2</v>
      </c>
    </row>
    <row r="82" spans="1:45" ht="12.75" customHeight="1" x14ac:dyDescent="0.2">
      <c r="A82" s="241"/>
      <c r="B82" s="191"/>
      <c r="C82" s="39" t="s">
        <v>67</v>
      </c>
      <c r="D82" s="50"/>
      <c r="E82" s="51"/>
      <c r="F82" s="44"/>
      <c r="G82" s="44"/>
      <c r="H82" s="44"/>
      <c r="I82" s="51"/>
      <c r="J82" s="44"/>
      <c r="K82" s="114" t="s">
        <v>62</v>
      </c>
      <c r="L82" s="44"/>
      <c r="M82" s="51"/>
      <c r="N82" s="44"/>
      <c r="O82" s="44"/>
      <c r="P82" s="44"/>
      <c r="Q82" s="51"/>
      <c r="R82" s="44"/>
      <c r="S82" s="44"/>
      <c r="T82" s="114" t="s">
        <v>62</v>
      </c>
      <c r="U82" s="51"/>
      <c r="V82" s="44"/>
      <c r="W82" s="44"/>
      <c r="X82" s="51"/>
      <c r="Y82" s="44"/>
      <c r="Z82" s="44"/>
      <c r="AA82" s="44"/>
      <c r="AB82" s="51"/>
      <c r="AC82" s="114" t="s">
        <v>62</v>
      </c>
      <c r="AD82" s="25"/>
      <c r="AE82" s="51"/>
      <c r="AF82" s="51"/>
      <c r="AG82" s="44"/>
      <c r="AH82" s="44"/>
      <c r="AI82" s="25"/>
      <c r="AJ82" s="117" t="s">
        <v>58</v>
      </c>
      <c r="AK82" s="44"/>
      <c r="AL82" s="44"/>
      <c r="AM82" s="25"/>
      <c r="AN82" s="25"/>
      <c r="AO82" s="25"/>
      <c r="AP82" s="25"/>
      <c r="AQ82" s="41">
        <f t="shared" si="14"/>
        <v>4</v>
      </c>
      <c r="AR82" s="25">
        <f t="shared" si="16"/>
        <v>68</v>
      </c>
      <c r="AS82" s="42">
        <f t="shared" si="15"/>
        <v>5.8823529411764705E-2</v>
      </c>
    </row>
    <row r="83" spans="1:45" ht="12.75" customHeight="1" x14ac:dyDescent="0.2">
      <c r="A83" s="241"/>
      <c r="B83" s="242" t="s">
        <v>63</v>
      </c>
      <c r="C83" s="39" t="s">
        <v>65</v>
      </c>
      <c r="D83" s="50"/>
      <c r="E83" s="51"/>
      <c r="F83" s="44"/>
      <c r="G83" s="44"/>
      <c r="H83" s="44"/>
      <c r="I83" s="51"/>
      <c r="J83" s="44"/>
      <c r="K83" s="44"/>
      <c r="L83" s="44"/>
      <c r="M83" s="51"/>
      <c r="N83" s="44"/>
      <c r="O83" s="44"/>
      <c r="P83" s="44"/>
      <c r="Q83" s="51"/>
      <c r="R83" s="44"/>
      <c r="S83" s="44"/>
      <c r="T83" s="44"/>
      <c r="U83" s="51"/>
      <c r="V83" s="44"/>
      <c r="W83" s="44"/>
      <c r="X83" s="51"/>
      <c r="Y83" s="44"/>
      <c r="Z83" s="44"/>
      <c r="AA83" s="44"/>
      <c r="AB83" s="51"/>
      <c r="AC83" s="44"/>
      <c r="AD83" s="25"/>
      <c r="AE83" s="51"/>
      <c r="AF83" s="51"/>
      <c r="AG83" s="44"/>
      <c r="AH83" s="44"/>
      <c r="AI83" s="25"/>
      <c r="AJ83" s="51"/>
      <c r="AK83" s="44"/>
      <c r="AL83" s="44"/>
      <c r="AM83" s="25"/>
      <c r="AN83" s="25"/>
      <c r="AO83" s="25"/>
      <c r="AP83" s="25"/>
      <c r="AQ83" s="41">
        <f t="shared" si="14"/>
        <v>0</v>
      </c>
      <c r="AR83" s="25">
        <f t="shared" si="16"/>
        <v>68</v>
      </c>
      <c r="AS83" s="42">
        <f t="shared" si="15"/>
        <v>0</v>
      </c>
    </row>
    <row r="84" spans="1:45" ht="12.75" customHeight="1" x14ac:dyDescent="0.2">
      <c r="A84" s="241"/>
      <c r="B84" s="243"/>
      <c r="C84" s="39" t="s">
        <v>66</v>
      </c>
      <c r="D84" s="50"/>
      <c r="E84" s="51"/>
      <c r="F84" s="44"/>
      <c r="G84" s="44"/>
      <c r="H84" s="44"/>
      <c r="I84" s="51"/>
      <c r="J84" s="44"/>
      <c r="K84" s="44"/>
      <c r="L84" s="44"/>
      <c r="M84" s="51"/>
      <c r="N84" s="44"/>
      <c r="O84" s="44"/>
      <c r="P84" s="44"/>
      <c r="Q84" s="51"/>
      <c r="R84" s="44"/>
      <c r="S84" s="44"/>
      <c r="T84" s="44"/>
      <c r="U84" s="51"/>
      <c r="V84" s="44"/>
      <c r="W84" s="44"/>
      <c r="X84" s="51"/>
      <c r="Y84" s="44"/>
      <c r="Z84" s="44"/>
      <c r="AA84" s="44"/>
      <c r="AB84" s="51"/>
      <c r="AC84" s="44"/>
      <c r="AD84" s="25"/>
      <c r="AE84" s="51"/>
      <c r="AF84" s="51"/>
      <c r="AG84" s="44"/>
      <c r="AH84" s="44"/>
      <c r="AI84" s="25"/>
      <c r="AJ84" s="51"/>
      <c r="AK84" s="44"/>
      <c r="AL84" s="44"/>
      <c r="AM84" s="25"/>
      <c r="AN84" s="25"/>
      <c r="AO84" s="25"/>
      <c r="AP84" s="25"/>
      <c r="AQ84" s="41">
        <f t="shared" si="14"/>
        <v>0</v>
      </c>
      <c r="AR84" s="25">
        <f t="shared" si="16"/>
        <v>68</v>
      </c>
      <c r="AS84" s="42">
        <f t="shared" si="15"/>
        <v>0</v>
      </c>
    </row>
    <row r="85" spans="1:45" ht="12.75" customHeight="1" x14ac:dyDescent="0.2">
      <c r="A85" s="241"/>
      <c r="B85" s="244"/>
      <c r="C85" s="39" t="s">
        <v>67</v>
      </c>
      <c r="D85" s="50"/>
      <c r="E85" s="51"/>
      <c r="F85" s="44"/>
      <c r="G85" s="44"/>
      <c r="H85" s="44"/>
      <c r="I85" s="51"/>
      <c r="J85" s="44"/>
      <c r="K85" s="44"/>
      <c r="L85" s="44"/>
      <c r="M85" s="51"/>
      <c r="N85" s="44"/>
      <c r="O85" s="44"/>
      <c r="P85" s="44"/>
      <c r="Q85" s="51"/>
      <c r="R85" s="44"/>
      <c r="S85" s="44"/>
      <c r="T85" s="44"/>
      <c r="U85" s="51"/>
      <c r="V85" s="44"/>
      <c r="W85" s="44"/>
      <c r="X85" s="51"/>
      <c r="Y85" s="44"/>
      <c r="Z85" s="44"/>
      <c r="AA85" s="44"/>
      <c r="AB85" s="51"/>
      <c r="AC85" s="44"/>
      <c r="AD85" s="25"/>
      <c r="AE85" s="51"/>
      <c r="AF85" s="51"/>
      <c r="AG85" s="44"/>
      <c r="AH85" s="44"/>
      <c r="AI85" s="25"/>
      <c r="AJ85" s="51"/>
      <c r="AK85" s="44"/>
      <c r="AL85" s="44"/>
      <c r="AM85" s="25"/>
      <c r="AN85" s="25"/>
      <c r="AO85" s="25"/>
      <c r="AP85" s="25"/>
      <c r="AQ85" s="41">
        <f t="shared" si="14"/>
        <v>0</v>
      </c>
      <c r="AR85" s="25">
        <f t="shared" si="16"/>
        <v>68</v>
      </c>
      <c r="AS85" s="42">
        <f t="shared" si="15"/>
        <v>0</v>
      </c>
    </row>
    <row r="86" spans="1:45" ht="12.75" customHeight="1" x14ac:dyDescent="0.2">
      <c r="A86" s="241"/>
      <c r="B86" s="188" t="s">
        <v>50</v>
      </c>
      <c r="C86" s="39" t="s">
        <v>65</v>
      </c>
      <c r="D86" s="50"/>
      <c r="E86" s="51"/>
      <c r="F86" s="44"/>
      <c r="G86" s="44"/>
      <c r="H86" s="44"/>
      <c r="I86" s="51"/>
      <c r="J86" s="44"/>
      <c r="K86" s="44"/>
      <c r="L86" s="44"/>
      <c r="M86" s="51"/>
      <c r="N86" s="44"/>
      <c r="O86" s="44"/>
      <c r="P86" s="44"/>
      <c r="Q86" s="51"/>
      <c r="R86" s="44"/>
      <c r="S86" s="44"/>
      <c r="T86" s="44"/>
      <c r="U86" s="51"/>
      <c r="V86" s="44"/>
      <c r="W86" s="44"/>
      <c r="X86" s="51"/>
      <c r="Y86" s="44"/>
      <c r="Z86" s="44"/>
      <c r="AA86" s="25"/>
      <c r="AB86" s="51"/>
      <c r="AC86" s="44"/>
      <c r="AD86" s="44"/>
      <c r="AE86" s="51"/>
      <c r="AF86" s="51"/>
      <c r="AG86" s="44"/>
      <c r="AH86" s="44"/>
      <c r="AI86" s="44"/>
      <c r="AJ86" s="25"/>
      <c r="AK86" s="44"/>
      <c r="AL86" s="44"/>
      <c r="AM86" s="25"/>
      <c r="AN86" s="25"/>
      <c r="AO86" s="25"/>
      <c r="AP86" s="25"/>
      <c r="AQ86" s="41">
        <f t="shared" si="14"/>
        <v>0</v>
      </c>
      <c r="AR86" s="25">
        <f t="shared" ref="AR86:AR94" si="17">34*1</f>
        <v>34</v>
      </c>
      <c r="AS86" s="42">
        <f t="shared" si="15"/>
        <v>0</v>
      </c>
    </row>
    <row r="87" spans="1:45" ht="12.75" customHeight="1" x14ac:dyDescent="0.2">
      <c r="A87" s="241"/>
      <c r="B87" s="189"/>
      <c r="C87" s="34" t="s">
        <v>66</v>
      </c>
      <c r="D87" s="51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25"/>
      <c r="AN87" s="25"/>
      <c r="AO87" s="25"/>
      <c r="AP87" s="25"/>
      <c r="AQ87" s="41">
        <f t="shared" si="14"/>
        <v>0</v>
      </c>
      <c r="AR87" s="25">
        <f t="shared" si="17"/>
        <v>34</v>
      </c>
      <c r="AS87" s="42">
        <f t="shared" si="15"/>
        <v>0</v>
      </c>
    </row>
    <row r="88" spans="1:45" ht="15.75" customHeight="1" x14ac:dyDescent="0.2">
      <c r="A88" s="241"/>
      <c r="B88" s="191"/>
      <c r="C88" s="34" t="s">
        <v>67</v>
      </c>
      <c r="D88" s="54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41">
        <f t="shared" si="14"/>
        <v>0</v>
      </c>
      <c r="AR88" s="25">
        <f t="shared" si="17"/>
        <v>34</v>
      </c>
      <c r="AS88" s="42">
        <f t="shared" si="15"/>
        <v>0</v>
      </c>
    </row>
    <row r="89" spans="1:45" ht="12.75" customHeight="1" x14ac:dyDescent="0.2">
      <c r="A89" s="241"/>
      <c r="B89" s="188" t="s">
        <v>51</v>
      </c>
      <c r="C89" s="39" t="s">
        <v>65</v>
      </c>
      <c r="D89" s="56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41">
        <f t="shared" si="14"/>
        <v>0</v>
      </c>
      <c r="AR89" s="25">
        <f t="shared" si="17"/>
        <v>34</v>
      </c>
      <c r="AS89" s="42">
        <f t="shared" si="15"/>
        <v>0</v>
      </c>
    </row>
    <row r="90" spans="1:45" ht="14.25" customHeight="1" x14ac:dyDescent="0.2">
      <c r="A90" s="241"/>
      <c r="B90" s="189"/>
      <c r="C90" s="39" t="s">
        <v>66</v>
      </c>
      <c r="D90" s="56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41">
        <f t="shared" si="14"/>
        <v>0</v>
      </c>
      <c r="AR90" s="25">
        <f t="shared" si="17"/>
        <v>34</v>
      </c>
      <c r="AS90" s="42">
        <f t="shared" si="15"/>
        <v>0</v>
      </c>
    </row>
    <row r="91" spans="1:45" s="29" customFormat="1" ht="11.25" customHeight="1" x14ac:dyDescent="0.2">
      <c r="A91" s="241"/>
      <c r="B91" s="191"/>
      <c r="C91" s="39" t="s">
        <v>67</v>
      </c>
      <c r="D91" s="50"/>
      <c r="E91" s="51"/>
      <c r="F91" s="51"/>
      <c r="G91" s="44"/>
      <c r="H91" s="51"/>
      <c r="I91" s="51"/>
      <c r="J91" s="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25"/>
      <c r="AN91" s="25"/>
      <c r="AO91" s="25"/>
      <c r="AP91" s="25"/>
      <c r="AQ91" s="41">
        <f t="shared" si="14"/>
        <v>0</v>
      </c>
      <c r="AR91" s="25">
        <f t="shared" si="17"/>
        <v>34</v>
      </c>
      <c r="AS91" s="42">
        <f t="shared" si="15"/>
        <v>0</v>
      </c>
    </row>
    <row r="92" spans="1:45" s="29" customFormat="1" ht="15" customHeight="1" x14ac:dyDescent="0.2">
      <c r="A92" s="241"/>
      <c r="B92" s="188" t="s">
        <v>52</v>
      </c>
      <c r="C92" s="39" t="s">
        <v>65</v>
      </c>
      <c r="D92" s="50"/>
      <c r="E92" s="51"/>
      <c r="F92" s="51"/>
      <c r="G92" s="51"/>
      <c r="H92" s="44"/>
      <c r="I92" s="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25"/>
      <c r="AN92" s="25"/>
      <c r="AO92" s="25"/>
      <c r="AP92" s="25"/>
      <c r="AQ92" s="41">
        <f t="shared" si="14"/>
        <v>0</v>
      </c>
      <c r="AR92" s="25">
        <f t="shared" si="17"/>
        <v>34</v>
      </c>
      <c r="AS92" s="42">
        <f t="shared" si="15"/>
        <v>0</v>
      </c>
    </row>
    <row r="93" spans="1:45" s="35" customFormat="1" ht="13.5" customHeight="1" x14ac:dyDescent="0.2">
      <c r="A93" s="241"/>
      <c r="B93" s="189"/>
      <c r="C93" s="39" t="s">
        <v>66</v>
      </c>
      <c r="D93" s="50"/>
      <c r="E93" s="51"/>
      <c r="F93" s="44"/>
      <c r="G93" s="44"/>
      <c r="H93" s="1"/>
      <c r="I93" s="51"/>
      <c r="J93" s="44"/>
      <c r="K93" s="44"/>
      <c r="L93" s="44"/>
      <c r="M93" s="51"/>
      <c r="N93" s="44"/>
      <c r="O93" s="44"/>
      <c r="P93" s="44"/>
      <c r="Q93" s="51"/>
      <c r="R93" s="44"/>
      <c r="S93" s="44"/>
      <c r="T93" s="44"/>
      <c r="U93" s="51"/>
      <c r="V93" s="44"/>
      <c r="W93" s="44"/>
      <c r="X93" s="51"/>
      <c r="Y93" s="44"/>
      <c r="Z93" s="44"/>
      <c r="AA93" s="44"/>
      <c r="AB93" s="51"/>
      <c r="AC93" s="44"/>
      <c r="AD93" s="44"/>
      <c r="AE93" s="51"/>
      <c r="AF93" s="51"/>
      <c r="AG93" s="44"/>
      <c r="AH93" s="44"/>
      <c r="AI93" s="44"/>
      <c r="AJ93" s="51"/>
      <c r="AK93" s="44"/>
      <c r="AL93" s="44"/>
      <c r="AM93" s="25"/>
      <c r="AN93" s="25"/>
      <c r="AO93" s="25"/>
      <c r="AP93" s="25"/>
      <c r="AQ93" s="41">
        <f t="shared" si="14"/>
        <v>0</v>
      </c>
      <c r="AR93" s="25">
        <f t="shared" si="17"/>
        <v>34</v>
      </c>
      <c r="AS93" s="42">
        <f t="shared" si="15"/>
        <v>0</v>
      </c>
    </row>
    <row r="94" spans="1:45" s="35" customFormat="1" ht="15" customHeight="1" x14ac:dyDescent="0.2">
      <c r="A94" s="241"/>
      <c r="B94" s="191"/>
      <c r="C94" s="39" t="s">
        <v>67</v>
      </c>
      <c r="D94" s="50"/>
      <c r="E94" s="51"/>
      <c r="F94" s="44"/>
      <c r="G94" s="1"/>
      <c r="H94" s="44"/>
      <c r="I94" s="51"/>
      <c r="J94" s="44"/>
      <c r="K94" s="44"/>
      <c r="L94" s="44"/>
      <c r="M94" s="51"/>
      <c r="N94" s="44"/>
      <c r="O94" s="44"/>
      <c r="P94" s="44"/>
      <c r="Q94" s="51"/>
      <c r="R94" s="44"/>
      <c r="S94" s="44"/>
      <c r="T94" s="44"/>
      <c r="U94" s="51"/>
      <c r="V94" s="44"/>
      <c r="W94" s="44"/>
      <c r="X94" s="51"/>
      <c r="Y94" s="44"/>
      <c r="Z94" s="44"/>
      <c r="AA94" s="44"/>
      <c r="AB94" s="51"/>
      <c r="AC94" s="44"/>
      <c r="AD94" s="44"/>
      <c r="AE94" s="51"/>
      <c r="AF94" s="51"/>
      <c r="AG94" s="44"/>
      <c r="AH94" s="44"/>
      <c r="AI94" s="44"/>
      <c r="AJ94" s="51"/>
      <c r="AK94" s="44"/>
      <c r="AL94" s="44"/>
      <c r="AM94" s="25"/>
      <c r="AN94" s="25"/>
      <c r="AO94" s="25"/>
      <c r="AP94" s="25"/>
      <c r="AQ94" s="41">
        <f t="shared" si="14"/>
        <v>0</v>
      </c>
      <c r="AR94" s="25">
        <f t="shared" si="17"/>
        <v>34</v>
      </c>
      <c r="AS94" s="42">
        <f t="shared" si="15"/>
        <v>0</v>
      </c>
    </row>
    <row r="95" spans="1:45" s="35" customFormat="1" ht="15" customHeight="1" x14ac:dyDescent="0.2">
      <c r="A95" s="241"/>
      <c r="B95" s="174" t="s">
        <v>53</v>
      </c>
      <c r="C95" s="39" t="s">
        <v>65</v>
      </c>
      <c r="D95" s="50"/>
      <c r="E95" s="51"/>
      <c r="F95" s="44"/>
      <c r="G95" s="44"/>
      <c r="H95" s="1"/>
      <c r="I95" s="44"/>
      <c r="J95" s="44"/>
      <c r="K95" s="44"/>
      <c r="L95" s="44"/>
      <c r="M95" s="51"/>
      <c r="N95" s="44"/>
      <c r="O95" s="44"/>
      <c r="P95" s="44"/>
      <c r="Q95" s="51"/>
      <c r="R95" s="44"/>
      <c r="S95" s="44"/>
      <c r="T95" s="44"/>
      <c r="U95" s="51"/>
      <c r="V95" s="44"/>
      <c r="W95" s="44"/>
      <c r="X95" s="51"/>
      <c r="Y95" s="44"/>
      <c r="Z95" s="44"/>
      <c r="AA95" s="44"/>
      <c r="AB95" s="25"/>
      <c r="AC95" s="25"/>
      <c r="AD95" s="25"/>
      <c r="AE95" s="51"/>
      <c r="AF95" s="51"/>
      <c r="AG95" s="44"/>
      <c r="AH95" s="44"/>
      <c r="AI95" s="44"/>
      <c r="AJ95" s="51"/>
      <c r="AK95" s="44"/>
      <c r="AL95" s="44"/>
      <c r="AM95" s="25"/>
      <c r="AN95" s="25"/>
      <c r="AO95" s="25"/>
      <c r="AP95" s="25"/>
      <c r="AQ95" s="41">
        <f t="shared" si="14"/>
        <v>0</v>
      </c>
      <c r="AR95" s="25">
        <f t="shared" ref="AR95:AR97" si="18">34*2</f>
        <v>68</v>
      </c>
      <c r="AS95" s="42">
        <f t="shared" si="15"/>
        <v>0</v>
      </c>
    </row>
    <row r="96" spans="1:45" s="35" customFormat="1" ht="15" customHeight="1" x14ac:dyDescent="0.2">
      <c r="A96" s="241"/>
      <c r="B96" s="174"/>
      <c r="C96" s="39" t="s">
        <v>66</v>
      </c>
      <c r="D96" s="50"/>
      <c r="E96" s="51"/>
      <c r="F96" s="44"/>
      <c r="G96" s="44"/>
      <c r="H96" s="44"/>
      <c r="I96" s="51"/>
      <c r="J96" s="44"/>
      <c r="K96" s="44"/>
      <c r="L96" s="44"/>
      <c r="M96" s="51"/>
      <c r="N96" s="44"/>
      <c r="O96" s="44"/>
      <c r="P96" s="44"/>
      <c r="Q96" s="51"/>
      <c r="R96" s="44"/>
      <c r="S96" s="44"/>
      <c r="T96" s="44"/>
      <c r="U96" s="51"/>
      <c r="V96" s="44"/>
      <c r="W96" s="44"/>
      <c r="X96" s="51"/>
      <c r="Y96" s="44"/>
      <c r="Z96" s="44"/>
      <c r="AA96" s="44"/>
      <c r="AB96" s="44"/>
      <c r="AC96" s="44"/>
      <c r="AD96" s="51"/>
      <c r="AE96" s="51"/>
      <c r="AF96" s="51"/>
      <c r="AG96" s="51"/>
      <c r="AH96" s="25"/>
      <c r="AI96" s="25"/>
      <c r="AJ96" s="25"/>
      <c r="AK96" s="44"/>
      <c r="AL96" s="44"/>
      <c r="AM96" s="25"/>
      <c r="AN96" s="25"/>
      <c r="AO96" s="25"/>
      <c r="AP96" s="25"/>
      <c r="AQ96" s="41">
        <f t="shared" si="14"/>
        <v>0</v>
      </c>
      <c r="AR96" s="25">
        <f t="shared" si="18"/>
        <v>68</v>
      </c>
      <c r="AS96" s="42">
        <f t="shared" si="15"/>
        <v>0</v>
      </c>
    </row>
    <row r="97" spans="1:45" s="35" customFormat="1" ht="15" customHeight="1" x14ac:dyDescent="0.2">
      <c r="A97" s="241"/>
      <c r="B97" s="174"/>
      <c r="C97" s="39" t="s">
        <v>67</v>
      </c>
      <c r="D97" s="50"/>
      <c r="E97" s="51"/>
      <c r="F97" s="44"/>
      <c r="G97" s="44"/>
      <c r="H97" s="44"/>
      <c r="I97" s="51"/>
      <c r="J97" s="44"/>
      <c r="K97" s="44"/>
      <c r="L97" s="44"/>
      <c r="M97" s="51"/>
      <c r="N97" s="44"/>
      <c r="O97" s="44"/>
      <c r="P97" s="44"/>
      <c r="Q97" s="51"/>
      <c r="R97" s="44"/>
      <c r="S97" s="44"/>
      <c r="T97" s="44"/>
      <c r="U97" s="51"/>
      <c r="V97" s="44"/>
      <c r="W97" s="44"/>
      <c r="X97" s="51"/>
      <c r="Y97" s="44"/>
      <c r="Z97" s="44"/>
      <c r="AA97" s="44"/>
      <c r="AB97" s="44"/>
      <c r="AC97" s="44"/>
      <c r="AD97" s="51"/>
      <c r="AE97" s="51"/>
      <c r="AF97" s="51"/>
      <c r="AG97" s="51"/>
      <c r="AH97" s="25"/>
      <c r="AI97" s="25"/>
      <c r="AJ97" s="25"/>
      <c r="AK97" s="44"/>
      <c r="AL97" s="44"/>
      <c r="AM97" s="25"/>
      <c r="AN97" s="25"/>
      <c r="AO97" s="25"/>
      <c r="AP97" s="25"/>
      <c r="AQ97" s="41">
        <f t="shared" si="14"/>
        <v>0</v>
      </c>
      <c r="AR97" s="25">
        <f t="shared" si="18"/>
        <v>68</v>
      </c>
      <c r="AS97" s="42">
        <f t="shared" si="15"/>
        <v>0</v>
      </c>
    </row>
    <row r="98" spans="1:45" s="35" customFormat="1" ht="20.25" customHeight="1" x14ac:dyDescent="0.2">
      <c r="A98" s="48"/>
      <c r="B98" s="58"/>
      <c r="C98" s="58"/>
      <c r="D98" s="58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8"/>
      <c r="AN98" s="48"/>
      <c r="AO98" s="48"/>
      <c r="AP98" s="48"/>
      <c r="AQ98" s="48"/>
      <c r="AR98" s="48"/>
      <c r="AS98" s="49"/>
    </row>
    <row r="99" spans="1:45" s="35" customFormat="1" ht="95.25" customHeight="1" x14ac:dyDescent="0.2">
      <c r="A99" s="205" t="s">
        <v>68</v>
      </c>
      <c r="B99" s="205"/>
      <c r="C99" s="205"/>
      <c r="D99" s="205"/>
      <c r="E99" s="214" t="s">
        <v>24</v>
      </c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  <c r="AH99" s="206"/>
      <c r="AI99" s="206"/>
      <c r="AJ99" s="206"/>
      <c r="AK99" s="206"/>
      <c r="AL99" s="206"/>
      <c r="AM99" s="206"/>
      <c r="AN99" s="206"/>
      <c r="AO99" s="206"/>
      <c r="AP99" s="207"/>
      <c r="AQ99" s="208" t="s">
        <v>25</v>
      </c>
      <c r="AR99" s="208" t="s">
        <v>26</v>
      </c>
      <c r="AS99" s="239" t="s">
        <v>27</v>
      </c>
    </row>
    <row r="100" spans="1:45" s="35" customFormat="1" x14ac:dyDescent="0.2">
      <c r="A100" s="201" t="s">
        <v>28</v>
      </c>
      <c r="B100" s="217"/>
      <c r="C100" s="188" t="s">
        <v>29</v>
      </c>
      <c r="D100" s="33" t="s">
        <v>30</v>
      </c>
      <c r="E100" s="174" t="s">
        <v>31</v>
      </c>
      <c r="F100" s="174"/>
      <c r="G100" s="174"/>
      <c r="H100" s="174"/>
      <c r="I100" s="174" t="s">
        <v>32</v>
      </c>
      <c r="J100" s="174"/>
      <c r="K100" s="174"/>
      <c r="L100" s="174"/>
      <c r="M100" s="174" t="s">
        <v>33</v>
      </c>
      <c r="N100" s="174"/>
      <c r="O100" s="174"/>
      <c r="P100" s="174"/>
      <c r="Q100" s="174" t="s">
        <v>34</v>
      </c>
      <c r="R100" s="174"/>
      <c r="S100" s="174"/>
      <c r="T100" s="174"/>
      <c r="U100" s="174" t="s">
        <v>35</v>
      </c>
      <c r="V100" s="174"/>
      <c r="W100" s="174"/>
      <c r="X100" s="174" t="s">
        <v>36</v>
      </c>
      <c r="Y100" s="174"/>
      <c r="Z100" s="174"/>
      <c r="AA100" s="174"/>
      <c r="AB100" s="174" t="s">
        <v>37</v>
      </c>
      <c r="AC100" s="174"/>
      <c r="AD100" s="174"/>
      <c r="AE100" s="174" t="s">
        <v>38</v>
      </c>
      <c r="AF100" s="174"/>
      <c r="AG100" s="174"/>
      <c r="AH100" s="174"/>
      <c r="AI100" s="174"/>
      <c r="AJ100" s="174" t="s">
        <v>39</v>
      </c>
      <c r="AK100" s="174"/>
      <c r="AL100" s="174"/>
      <c r="AM100" s="174" t="s">
        <v>40</v>
      </c>
      <c r="AN100" s="174"/>
      <c r="AO100" s="174"/>
      <c r="AP100" s="174"/>
      <c r="AQ100" s="208"/>
      <c r="AR100" s="208"/>
      <c r="AS100" s="239"/>
    </row>
    <row r="101" spans="1:45" s="35" customFormat="1" x14ac:dyDescent="0.2">
      <c r="A101" s="209"/>
      <c r="B101" s="218"/>
      <c r="C101" s="191"/>
      <c r="D101" s="33" t="s">
        <v>41</v>
      </c>
      <c r="E101" s="38">
        <v>1</v>
      </c>
      <c r="F101" s="38">
        <v>2</v>
      </c>
      <c r="G101" s="38">
        <v>3</v>
      </c>
      <c r="H101" s="38">
        <v>4</v>
      </c>
      <c r="I101" s="38">
        <v>5</v>
      </c>
      <c r="J101" s="38">
        <v>6</v>
      </c>
      <c r="K101" s="38">
        <v>7</v>
      </c>
      <c r="L101" s="38">
        <v>8</v>
      </c>
      <c r="M101" s="38">
        <v>9</v>
      </c>
      <c r="N101" s="38">
        <v>10</v>
      </c>
      <c r="O101" s="38">
        <v>11</v>
      </c>
      <c r="P101" s="38">
        <v>12</v>
      </c>
      <c r="Q101" s="38">
        <v>13</v>
      </c>
      <c r="R101" s="38">
        <v>14</v>
      </c>
      <c r="S101" s="38">
        <v>15</v>
      </c>
      <c r="T101" s="38">
        <v>16</v>
      </c>
      <c r="U101" s="38">
        <v>17</v>
      </c>
      <c r="V101" s="38">
        <v>18</v>
      </c>
      <c r="W101" s="38">
        <v>19</v>
      </c>
      <c r="X101" s="38">
        <v>20</v>
      </c>
      <c r="Y101" s="38">
        <v>21</v>
      </c>
      <c r="Z101" s="38">
        <v>22</v>
      </c>
      <c r="AA101" s="38">
        <v>23</v>
      </c>
      <c r="AB101" s="38">
        <v>24</v>
      </c>
      <c r="AC101" s="38">
        <v>25</v>
      </c>
      <c r="AD101" s="38">
        <v>26</v>
      </c>
      <c r="AE101" s="38">
        <v>27</v>
      </c>
      <c r="AF101" s="38">
        <v>28</v>
      </c>
      <c r="AG101" s="38">
        <v>29</v>
      </c>
      <c r="AH101" s="38">
        <v>30</v>
      </c>
      <c r="AI101" s="38">
        <v>31</v>
      </c>
      <c r="AJ101" s="38">
        <v>32</v>
      </c>
      <c r="AK101" s="38">
        <v>33</v>
      </c>
      <c r="AL101" s="38">
        <v>34</v>
      </c>
      <c r="AM101" s="38">
        <v>35</v>
      </c>
      <c r="AN101" s="38">
        <v>36</v>
      </c>
      <c r="AO101" s="38">
        <v>37</v>
      </c>
      <c r="AP101" s="38">
        <v>38</v>
      </c>
      <c r="AQ101" s="208"/>
      <c r="AR101" s="208"/>
      <c r="AS101" s="239"/>
    </row>
    <row r="102" spans="1:45" ht="16.5" customHeight="1" x14ac:dyDescent="0.2">
      <c r="A102" s="190" t="s">
        <v>55</v>
      </c>
      <c r="B102" s="188" t="s">
        <v>43</v>
      </c>
      <c r="C102" s="39" t="s">
        <v>69</v>
      </c>
      <c r="D102" s="46"/>
      <c r="E102" s="44"/>
      <c r="F102" s="44"/>
      <c r="G102" s="44"/>
      <c r="H102" s="116" t="s">
        <v>57</v>
      </c>
      <c r="I102" s="44"/>
      <c r="J102" s="44"/>
      <c r="K102" s="44"/>
      <c r="L102" s="110" t="s">
        <v>58</v>
      </c>
      <c r="M102" s="44"/>
      <c r="N102" s="44"/>
      <c r="O102" s="44"/>
      <c r="P102" s="110" t="s">
        <v>58</v>
      </c>
      <c r="Q102" s="44"/>
      <c r="R102" s="44"/>
      <c r="S102" s="44"/>
      <c r="T102" s="110" t="s">
        <v>58</v>
      </c>
      <c r="U102" s="44"/>
      <c r="V102" s="44"/>
      <c r="W102" s="44"/>
      <c r="X102" s="110" t="s">
        <v>58</v>
      </c>
      <c r="Y102" s="44"/>
      <c r="Z102" s="44"/>
      <c r="AA102" s="44"/>
      <c r="AB102" s="110" t="s">
        <v>58</v>
      </c>
      <c r="AC102" s="44"/>
      <c r="AD102" s="44"/>
      <c r="AE102" s="44"/>
      <c r="AF102" s="44"/>
      <c r="AG102" s="44"/>
      <c r="AH102" s="44"/>
      <c r="AI102" s="44"/>
      <c r="AJ102" s="120" t="s">
        <v>70</v>
      </c>
      <c r="AK102" s="44"/>
      <c r="AL102" s="44"/>
      <c r="AM102" s="45"/>
      <c r="AN102" s="45"/>
      <c r="AO102" s="45"/>
      <c r="AP102" s="45"/>
      <c r="AQ102" s="45">
        <v>7</v>
      </c>
      <c r="AR102" s="25">
        <f t="shared" ref="AR102:AR104" si="19">34*5</f>
        <v>170</v>
      </c>
      <c r="AS102" s="61">
        <f t="shared" ref="AS102:AS165" si="20">AQ102/AR102</f>
        <v>4.1176470588235294E-2</v>
      </c>
    </row>
    <row r="103" spans="1:45" ht="12.75" customHeight="1" x14ac:dyDescent="0.2">
      <c r="A103" s="190"/>
      <c r="B103" s="189"/>
      <c r="C103" s="39" t="s">
        <v>71</v>
      </c>
      <c r="D103" s="46"/>
      <c r="E103" s="44"/>
      <c r="F103" s="44"/>
      <c r="G103" s="44"/>
      <c r="H103" s="116" t="s">
        <v>57</v>
      </c>
      <c r="I103" s="44"/>
      <c r="J103" s="44"/>
      <c r="K103" s="44"/>
      <c r="L103" s="110" t="s">
        <v>58</v>
      </c>
      <c r="M103" s="44"/>
      <c r="N103" s="44"/>
      <c r="O103" s="44"/>
      <c r="P103" s="110" t="s">
        <v>58</v>
      </c>
      <c r="Q103" s="44"/>
      <c r="R103" s="44"/>
      <c r="S103" s="44"/>
      <c r="T103" s="110" t="s">
        <v>58</v>
      </c>
      <c r="U103" s="44"/>
      <c r="V103" s="44"/>
      <c r="W103" s="44"/>
      <c r="X103" s="110" t="s">
        <v>58</v>
      </c>
      <c r="Y103" s="44"/>
      <c r="Z103" s="44"/>
      <c r="AA103" s="44"/>
      <c r="AB103" s="110" t="s">
        <v>58</v>
      </c>
      <c r="AC103" s="44"/>
      <c r="AD103" s="44"/>
      <c r="AE103" s="44"/>
      <c r="AF103" s="44"/>
      <c r="AG103" s="44"/>
      <c r="AH103" s="44"/>
      <c r="AI103" s="44"/>
      <c r="AJ103" s="120" t="s">
        <v>70</v>
      </c>
      <c r="AK103" s="44"/>
      <c r="AL103" s="44"/>
      <c r="AM103" s="45"/>
      <c r="AN103" s="45"/>
      <c r="AO103" s="45"/>
      <c r="AP103" s="45"/>
      <c r="AQ103" s="45">
        <v>7</v>
      </c>
      <c r="AR103" s="25">
        <f t="shared" si="19"/>
        <v>170</v>
      </c>
      <c r="AS103" s="61">
        <f t="shared" si="20"/>
        <v>4.1176470588235294E-2</v>
      </c>
    </row>
    <row r="104" spans="1:45" ht="12.75" customHeight="1" x14ac:dyDescent="0.2">
      <c r="A104" s="190"/>
      <c r="B104" s="191"/>
      <c r="C104" s="39" t="s">
        <v>72</v>
      </c>
      <c r="D104" s="46"/>
      <c r="E104" s="44"/>
      <c r="F104" s="44"/>
      <c r="G104" s="44"/>
      <c r="H104" s="116" t="s">
        <v>57</v>
      </c>
      <c r="I104" s="44"/>
      <c r="J104" s="44"/>
      <c r="K104" s="44"/>
      <c r="L104" s="110" t="s">
        <v>58</v>
      </c>
      <c r="M104" s="44"/>
      <c r="N104" s="44"/>
      <c r="O104" s="44"/>
      <c r="P104" s="110" t="s">
        <v>58</v>
      </c>
      <c r="Q104" s="44"/>
      <c r="R104" s="44"/>
      <c r="S104" s="44"/>
      <c r="T104" s="110" t="s">
        <v>58</v>
      </c>
      <c r="U104" s="44"/>
      <c r="V104" s="44"/>
      <c r="W104" s="44"/>
      <c r="X104" s="110" t="s">
        <v>58</v>
      </c>
      <c r="Y104" s="44"/>
      <c r="Z104" s="44"/>
      <c r="AA104" s="44"/>
      <c r="AB104" s="110" t="s">
        <v>58</v>
      </c>
      <c r="AC104" s="44"/>
      <c r="AD104" s="44"/>
      <c r="AE104" s="44"/>
      <c r="AF104" s="44"/>
      <c r="AG104" s="44"/>
      <c r="AH104" s="44"/>
      <c r="AI104" s="44"/>
      <c r="AJ104" s="120" t="s">
        <v>70</v>
      </c>
      <c r="AK104" s="44"/>
      <c r="AL104" s="44"/>
      <c r="AM104" s="45"/>
      <c r="AN104" s="45"/>
      <c r="AO104" s="45"/>
      <c r="AP104" s="45"/>
      <c r="AQ104" s="45">
        <v>7</v>
      </c>
      <c r="AR104" s="25">
        <f t="shared" si="19"/>
        <v>170</v>
      </c>
      <c r="AS104" s="61">
        <f t="shared" si="20"/>
        <v>4.1176470588235294E-2</v>
      </c>
    </row>
    <row r="105" spans="1:45" ht="12.75" customHeight="1" x14ac:dyDescent="0.2">
      <c r="A105" s="190"/>
      <c r="B105" s="188" t="s">
        <v>47</v>
      </c>
      <c r="C105" s="34" t="s">
        <v>69</v>
      </c>
      <c r="D105" s="46"/>
      <c r="E105" s="44"/>
      <c r="F105" s="44"/>
      <c r="G105" s="110" t="s">
        <v>57</v>
      </c>
      <c r="H105" s="44"/>
      <c r="I105" s="44"/>
      <c r="J105" s="44"/>
      <c r="K105" s="110" t="s">
        <v>58</v>
      </c>
      <c r="L105" s="44"/>
      <c r="M105" s="44"/>
      <c r="N105" s="44"/>
      <c r="O105" s="110" t="s">
        <v>58</v>
      </c>
      <c r="P105" s="44"/>
      <c r="Q105" s="44"/>
      <c r="R105" s="44"/>
      <c r="S105" s="110" t="s">
        <v>58</v>
      </c>
      <c r="T105" s="44"/>
      <c r="U105" s="44"/>
      <c r="V105" s="44"/>
      <c r="W105" s="110" t="s">
        <v>58</v>
      </c>
      <c r="X105" s="44"/>
      <c r="Y105" s="44"/>
      <c r="Z105" s="44"/>
      <c r="AA105" s="110" t="s">
        <v>58</v>
      </c>
      <c r="AB105" s="44"/>
      <c r="AC105" s="44"/>
      <c r="AD105" s="44"/>
      <c r="AE105" s="44"/>
      <c r="AF105" s="114" t="s">
        <v>58</v>
      </c>
      <c r="AG105" s="44"/>
      <c r="AH105" s="44"/>
      <c r="AI105" s="44"/>
      <c r="AJ105" s="120" t="s">
        <v>70</v>
      </c>
      <c r="AK105" s="44"/>
      <c r="AL105" s="44"/>
      <c r="AM105" s="45"/>
      <c r="AN105" s="45"/>
      <c r="AO105" s="45"/>
      <c r="AP105" s="45"/>
      <c r="AQ105" s="45">
        <v>8</v>
      </c>
      <c r="AR105" s="25">
        <f t="shared" ref="AR105:AR110" si="21">34*4</f>
        <v>136</v>
      </c>
      <c r="AS105" s="61">
        <f t="shared" si="20"/>
        <v>5.8823529411764705E-2</v>
      </c>
    </row>
    <row r="106" spans="1:45" ht="12.75" customHeight="1" x14ac:dyDescent="0.2">
      <c r="A106" s="190"/>
      <c r="B106" s="189"/>
      <c r="C106" s="39" t="s">
        <v>71</v>
      </c>
      <c r="D106" s="46"/>
      <c r="E106" s="44"/>
      <c r="F106" s="44"/>
      <c r="G106" s="110" t="s">
        <v>57</v>
      </c>
      <c r="H106" s="44"/>
      <c r="I106" s="44"/>
      <c r="J106" s="44"/>
      <c r="K106" s="110" t="s">
        <v>58</v>
      </c>
      <c r="L106" s="44"/>
      <c r="M106" s="44"/>
      <c r="N106" s="44"/>
      <c r="O106" s="110" t="s">
        <v>58</v>
      </c>
      <c r="P106" s="44"/>
      <c r="Q106" s="44"/>
      <c r="R106" s="44"/>
      <c r="S106" s="110" t="s">
        <v>58</v>
      </c>
      <c r="T106" s="44"/>
      <c r="U106" s="44"/>
      <c r="V106" s="44"/>
      <c r="W106" s="110" t="s">
        <v>58</v>
      </c>
      <c r="X106" s="44"/>
      <c r="Y106" s="44"/>
      <c r="Z106" s="44"/>
      <c r="AA106" s="110" t="s">
        <v>58</v>
      </c>
      <c r="AB106" s="44"/>
      <c r="AC106" s="44"/>
      <c r="AD106" s="44"/>
      <c r="AE106" s="44"/>
      <c r="AF106" s="114" t="s">
        <v>58</v>
      </c>
      <c r="AG106" s="44"/>
      <c r="AH106" s="44"/>
      <c r="AI106" s="44"/>
      <c r="AJ106" s="120" t="s">
        <v>70</v>
      </c>
      <c r="AK106" s="44"/>
      <c r="AL106" s="44"/>
      <c r="AM106" s="45"/>
      <c r="AN106" s="45"/>
      <c r="AO106" s="45"/>
      <c r="AP106" s="45"/>
      <c r="AQ106" s="45">
        <v>8</v>
      </c>
      <c r="AR106" s="25">
        <f t="shared" si="21"/>
        <v>136</v>
      </c>
      <c r="AS106" s="61">
        <f t="shared" si="20"/>
        <v>5.8823529411764705E-2</v>
      </c>
    </row>
    <row r="107" spans="1:45" x14ac:dyDescent="0.2">
      <c r="A107" s="190"/>
      <c r="B107" s="191"/>
      <c r="C107" s="39" t="s">
        <v>72</v>
      </c>
      <c r="D107" s="62"/>
      <c r="E107" s="44"/>
      <c r="F107" s="44"/>
      <c r="G107" s="110" t="s">
        <v>57</v>
      </c>
      <c r="H107" s="44"/>
      <c r="I107" s="44"/>
      <c r="J107" s="44"/>
      <c r="K107" s="110" t="s">
        <v>58</v>
      </c>
      <c r="L107" s="44"/>
      <c r="M107" s="44"/>
      <c r="N107" s="44"/>
      <c r="O107" s="110" t="s">
        <v>58</v>
      </c>
      <c r="P107" s="44"/>
      <c r="Q107" s="44"/>
      <c r="R107" s="44"/>
      <c r="S107" s="110" t="s">
        <v>58</v>
      </c>
      <c r="T107" s="44"/>
      <c r="U107" s="44"/>
      <c r="V107" s="44"/>
      <c r="W107" s="110" t="s">
        <v>58</v>
      </c>
      <c r="X107" s="44"/>
      <c r="Y107" s="44"/>
      <c r="Z107" s="44"/>
      <c r="AA107" s="110" t="s">
        <v>58</v>
      </c>
      <c r="AB107" s="44"/>
      <c r="AC107" s="44"/>
      <c r="AD107" s="44"/>
      <c r="AE107" s="44"/>
      <c r="AF107" s="114" t="s">
        <v>58</v>
      </c>
      <c r="AG107" s="44"/>
      <c r="AH107" s="44"/>
      <c r="AI107" s="44"/>
      <c r="AJ107" s="120" t="s">
        <v>70</v>
      </c>
      <c r="AK107" s="44"/>
      <c r="AL107" s="44"/>
      <c r="AM107" s="45"/>
      <c r="AN107" s="45"/>
      <c r="AO107" s="45"/>
      <c r="AP107" s="45"/>
      <c r="AQ107" s="45">
        <v>8</v>
      </c>
      <c r="AR107" s="25">
        <f t="shared" si="21"/>
        <v>136</v>
      </c>
      <c r="AS107" s="61">
        <f t="shared" si="20"/>
        <v>5.8823529411764705E-2</v>
      </c>
    </row>
    <row r="108" spans="1:45" ht="12.75" customHeight="1" x14ac:dyDescent="0.2">
      <c r="A108" s="190"/>
      <c r="B108" s="188" t="s">
        <v>48</v>
      </c>
      <c r="C108" s="34" t="s">
        <v>69</v>
      </c>
      <c r="D108" s="46"/>
      <c r="E108" s="44"/>
      <c r="F108" s="44"/>
      <c r="G108" s="44"/>
      <c r="H108" s="44"/>
      <c r="I108" s="44"/>
      <c r="J108" s="110" t="s">
        <v>62</v>
      </c>
      <c r="K108" s="44"/>
      <c r="L108" s="44"/>
      <c r="M108" s="44"/>
      <c r="N108" s="110" t="s">
        <v>62</v>
      </c>
      <c r="O108" s="44"/>
      <c r="P108" s="44"/>
      <c r="Q108" s="44"/>
      <c r="R108" s="110" t="s">
        <v>62</v>
      </c>
      <c r="S108" s="44"/>
      <c r="T108" s="44"/>
      <c r="U108" s="44"/>
      <c r="V108" s="110" t="s">
        <v>62</v>
      </c>
      <c r="W108" s="104"/>
      <c r="X108" s="44"/>
      <c r="Y108" s="110" t="s">
        <v>62</v>
      </c>
      <c r="Z108" s="44"/>
      <c r="AA108" s="44"/>
      <c r="AB108" s="44"/>
      <c r="AC108" s="110" t="s">
        <v>62</v>
      </c>
      <c r="AD108" s="44"/>
      <c r="AE108" s="44"/>
      <c r="AF108" s="44"/>
      <c r="AG108" s="44"/>
      <c r="AH108" s="60" t="s">
        <v>70</v>
      </c>
      <c r="AI108" s="44"/>
      <c r="AJ108" s="44"/>
      <c r="AK108" s="44"/>
      <c r="AL108" s="44"/>
      <c r="AM108" s="45"/>
      <c r="AN108" s="45"/>
      <c r="AO108" s="45"/>
      <c r="AP108" s="45"/>
      <c r="AQ108" s="45">
        <v>7</v>
      </c>
      <c r="AR108" s="25">
        <f t="shared" si="21"/>
        <v>136</v>
      </c>
      <c r="AS108" s="61">
        <f t="shared" si="20"/>
        <v>5.1470588235294115E-2</v>
      </c>
    </row>
    <row r="109" spans="1:45" ht="12.75" customHeight="1" x14ac:dyDescent="0.2">
      <c r="A109" s="190"/>
      <c r="B109" s="189"/>
      <c r="C109" s="39" t="s">
        <v>71</v>
      </c>
      <c r="D109" s="46"/>
      <c r="E109" s="44"/>
      <c r="F109" s="44"/>
      <c r="G109" s="44"/>
      <c r="H109" s="44"/>
      <c r="I109" s="44"/>
      <c r="J109" s="110" t="s">
        <v>62</v>
      </c>
      <c r="K109" s="44"/>
      <c r="L109" s="44"/>
      <c r="M109" s="44"/>
      <c r="N109" s="110" t="s">
        <v>62</v>
      </c>
      <c r="O109" s="44"/>
      <c r="P109" s="44"/>
      <c r="Q109" s="44"/>
      <c r="R109" s="110" t="s">
        <v>62</v>
      </c>
      <c r="S109" s="44"/>
      <c r="T109" s="44"/>
      <c r="U109" s="44"/>
      <c r="V109" s="110" t="s">
        <v>62</v>
      </c>
      <c r="W109" s="44"/>
      <c r="X109" s="44"/>
      <c r="Y109" s="110" t="s">
        <v>62</v>
      </c>
      <c r="Z109" s="44"/>
      <c r="AA109" s="44"/>
      <c r="AB109" s="44"/>
      <c r="AC109" s="110" t="s">
        <v>62</v>
      </c>
      <c r="AD109" s="44"/>
      <c r="AE109" s="44"/>
      <c r="AF109" s="44"/>
      <c r="AG109" s="44"/>
      <c r="AH109" s="60" t="s">
        <v>70</v>
      </c>
      <c r="AI109" s="45"/>
      <c r="AJ109" s="45"/>
      <c r="AK109" s="44"/>
      <c r="AL109" s="44"/>
      <c r="AM109" s="45"/>
      <c r="AN109" s="45"/>
      <c r="AO109" s="45"/>
      <c r="AP109" s="45"/>
      <c r="AQ109" s="45">
        <v>7</v>
      </c>
      <c r="AR109" s="25">
        <f t="shared" si="21"/>
        <v>136</v>
      </c>
      <c r="AS109" s="61">
        <f t="shared" si="20"/>
        <v>5.1470588235294115E-2</v>
      </c>
    </row>
    <row r="110" spans="1:45" x14ac:dyDescent="0.2">
      <c r="A110" s="190"/>
      <c r="B110" s="189"/>
      <c r="C110" s="39" t="s">
        <v>72</v>
      </c>
      <c r="D110" s="46"/>
      <c r="E110" s="44"/>
      <c r="F110" s="44"/>
      <c r="G110" s="44"/>
      <c r="H110" s="44"/>
      <c r="I110" s="44"/>
      <c r="J110" s="110" t="s">
        <v>62</v>
      </c>
      <c r="K110" s="44"/>
      <c r="L110" s="44"/>
      <c r="M110" s="44"/>
      <c r="N110" s="110" t="s">
        <v>62</v>
      </c>
      <c r="O110" s="44"/>
      <c r="P110" s="44"/>
      <c r="Q110" s="44"/>
      <c r="R110" s="110" t="s">
        <v>62</v>
      </c>
      <c r="S110" s="44"/>
      <c r="T110" s="44"/>
      <c r="U110" s="44"/>
      <c r="V110" s="110" t="s">
        <v>62</v>
      </c>
      <c r="W110" s="44"/>
      <c r="X110" s="44"/>
      <c r="Y110" s="110" t="s">
        <v>62</v>
      </c>
      <c r="Z110" s="44"/>
      <c r="AA110" s="44"/>
      <c r="AB110" s="44"/>
      <c r="AC110" s="110" t="s">
        <v>62</v>
      </c>
      <c r="AD110" s="44"/>
      <c r="AE110" s="44"/>
      <c r="AF110" s="44"/>
      <c r="AG110" s="44"/>
      <c r="AH110" s="60" t="s">
        <v>70</v>
      </c>
      <c r="AI110" s="45"/>
      <c r="AJ110" s="45"/>
      <c r="AK110" s="44"/>
      <c r="AL110" s="44"/>
      <c r="AM110" s="45"/>
      <c r="AN110" s="45"/>
      <c r="AO110" s="45"/>
      <c r="AP110" s="45"/>
      <c r="AQ110" s="45">
        <v>7</v>
      </c>
      <c r="AR110" s="25">
        <f t="shared" si="21"/>
        <v>136</v>
      </c>
      <c r="AS110" s="61">
        <f t="shared" si="20"/>
        <v>5.1470588235294115E-2</v>
      </c>
    </row>
    <row r="111" spans="1:45" ht="12.75" customHeight="1" x14ac:dyDescent="0.2">
      <c r="A111" s="190"/>
      <c r="B111" s="174" t="s">
        <v>49</v>
      </c>
      <c r="C111" s="39" t="s">
        <v>69</v>
      </c>
      <c r="D111" s="46"/>
      <c r="E111" s="44"/>
      <c r="F111" s="44"/>
      <c r="G111" s="44"/>
      <c r="H111" s="44"/>
      <c r="I111" s="110" t="s">
        <v>62</v>
      </c>
      <c r="J111" s="44"/>
      <c r="K111" s="44"/>
      <c r="L111" s="44"/>
      <c r="M111" s="44"/>
      <c r="N111" s="44"/>
      <c r="O111" s="44"/>
      <c r="P111" s="44"/>
      <c r="Q111" s="110" t="s">
        <v>62</v>
      </c>
      <c r="R111" s="44"/>
      <c r="S111" s="44"/>
      <c r="T111" s="44"/>
      <c r="U111" s="44"/>
      <c r="V111" s="44"/>
      <c r="W111" s="44"/>
      <c r="X111" s="44"/>
      <c r="Y111" s="44"/>
      <c r="Z111" s="110" t="s">
        <v>62</v>
      </c>
      <c r="AA111" s="44"/>
      <c r="AB111" s="44"/>
      <c r="AC111" s="44"/>
      <c r="AD111" s="44"/>
      <c r="AE111" s="110" t="s">
        <v>62</v>
      </c>
      <c r="AF111" s="44"/>
      <c r="AG111" s="44"/>
      <c r="AH111" s="60" t="s">
        <v>70</v>
      </c>
      <c r="AI111" s="45"/>
      <c r="AJ111" s="45"/>
      <c r="AK111" s="44"/>
      <c r="AL111" s="44"/>
      <c r="AM111" s="45"/>
      <c r="AN111" s="45"/>
      <c r="AO111" s="45"/>
      <c r="AP111" s="45"/>
      <c r="AQ111" s="45">
        <v>5</v>
      </c>
      <c r="AR111" s="25">
        <f t="shared" ref="AR111:AR116" si="22">34*2</f>
        <v>68</v>
      </c>
      <c r="AS111" s="61">
        <f t="shared" si="20"/>
        <v>7.3529411764705885E-2</v>
      </c>
    </row>
    <row r="112" spans="1:45" ht="12.75" customHeight="1" x14ac:dyDescent="0.2">
      <c r="A112" s="190"/>
      <c r="B112" s="174"/>
      <c r="C112" s="39" t="s">
        <v>71</v>
      </c>
      <c r="D112" s="46"/>
      <c r="E112" s="44"/>
      <c r="F112" s="44"/>
      <c r="G112" s="44"/>
      <c r="H112" s="44"/>
      <c r="I112" s="110" t="s">
        <v>62</v>
      </c>
      <c r="J112" s="44"/>
      <c r="K112" s="44"/>
      <c r="L112" s="44"/>
      <c r="M112" s="44"/>
      <c r="N112" s="44"/>
      <c r="O112" s="44"/>
      <c r="P112" s="44"/>
      <c r="Q112" s="110" t="s">
        <v>62</v>
      </c>
      <c r="R112" s="44"/>
      <c r="S112" s="44"/>
      <c r="T112" s="44"/>
      <c r="U112" s="44"/>
      <c r="V112" s="44"/>
      <c r="W112" s="44"/>
      <c r="X112" s="44"/>
      <c r="Y112" s="44"/>
      <c r="Z112" s="110" t="s">
        <v>62</v>
      </c>
      <c r="AA112" s="44"/>
      <c r="AB112" s="44"/>
      <c r="AC112" s="44"/>
      <c r="AD112" s="44"/>
      <c r="AE112" s="110" t="s">
        <v>62</v>
      </c>
      <c r="AF112" s="44"/>
      <c r="AG112" s="44"/>
      <c r="AH112" s="60" t="s">
        <v>70</v>
      </c>
      <c r="AI112" s="45"/>
      <c r="AJ112" s="45"/>
      <c r="AK112" s="44"/>
      <c r="AL112" s="44"/>
      <c r="AM112" s="45"/>
      <c r="AN112" s="45"/>
      <c r="AO112" s="45"/>
      <c r="AP112" s="45"/>
      <c r="AQ112" s="45">
        <v>5</v>
      </c>
      <c r="AR112" s="25">
        <f t="shared" si="22"/>
        <v>68</v>
      </c>
      <c r="AS112" s="61">
        <f t="shared" si="20"/>
        <v>7.3529411764705885E-2</v>
      </c>
    </row>
    <row r="113" spans="1:45" x14ac:dyDescent="0.2">
      <c r="A113" s="190"/>
      <c r="B113" s="174"/>
      <c r="C113" s="39" t="s">
        <v>72</v>
      </c>
      <c r="D113" s="46"/>
      <c r="E113" s="44"/>
      <c r="F113" s="44"/>
      <c r="G113" s="44"/>
      <c r="H113" s="44"/>
      <c r="I113" s="110" t="s">
        <v>62</v>
      </c>
      <c r="J113" s="44"/>
      <c r="K113" s="44"/>
      <c r="L113" s="44"/>
      <c r="M113" s="44"/>
      <c r="N113" s="44"/>
      <c r="O113" s="44"/>
      <c r="P113" s="44"/>
      <c r="Q113" s="110" t="s">
        <v>62</v>
      </c>
      <c r="R113" s="44"/>
      <c r="S113" s="44"/>
      <c r="T113" s="44"/>
      <c r="U113" s="44"/>
      <c r="V113" s="44"/>
      <c r="W113" s="44"/>
      <c r="X113" s="44"/>
      <c r="Y113" s="44"/>
      <c r="Z113" s="110" t="s">
        <v>62</v>
      </c>
      <c r="AA113" s="44"/>
      <c r="AB113" s="44"/>
      <c r="AC113" s="44"/>
      <c r="AD113" s="44"/>
      <c r="AE113" s="110" t="s">
        <v>62</v>
      </c>
      <c r="AF113" s="44"/>
      <c r="AG113" s="44"/>
      <c r="AH113" s="60" t="s">
        <v>70</v>
      </c>
      <c r="AI113" s="45"/>
      <c r="AJ113" s="45"/>
      <c r="AK113" s="44"/>
      <c r="AL113" s="44"/>
      <c r="AM113" s="45"/>
      <c r="AN113" s="45"/>
      <c r="AO113" s="45"/>
      <c r="AP113" s="45"/>
      <c r="AQ113" s="45">
        <v>5</v>
      </c>
      <c r="AR113" s="25">
        <f t="shared" si="22"/>
        <v>68</v>
      </c>
      <c r="AS113" s="61">
        <f t="shared" si="20"/>
        <v>7.3529411764705885E-2</v>
      </c>
    </row>
    <row r="114" spans="1:45" x14ac:dyDescent="0.2">
      <c r="A114" s="190"/>
      <c r="B114" s="174" t="s">
        <v>63</v>
      </c>
      <c r="C114" s="39" t="s">
        <v>69</v>
      </c>
      <c r="D114" s="62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111" t="s">
        <v>62</v>
      </c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60" t="s">
        <v>70</v>
      </c>
      <c r="AI114" s="45"/>
      <c r="AJ114" s="45"/>
      <c r="AK114" s="44"/>
      <c r="AL114" s="44"/>
      <c r="AM114" s="45"/>
      <c r="AN114" s="45"/>
      <c r="AO114" s="45"/>
      <c r="AP114" s="45"/>
      <c r="AQ114" s="45">
        <v>2</v>
      </c>
      <c r="AR114" s="25">
        <f t="shared" si="22"/>
        <v>68</v>
      </c>
      <c r="AS114" s="61">
        <f t="shared" si="20"/>
        <v>2.9411764705882353E-2</v>
      </c>
    </row>
    <row r="115" spans="1:45" ht="12.75" customHeight="1" x14ac:dyDescent="0.2">
      <c r="A115" s="190"/>
      <c r="B115" s="174"/>
      <c r="C115" s="39" t="s">
        <v>71</v>
      </c>
      <c r="D115" s="46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118" t="s">
        <v>62</v>
      </c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60" t="s">
        <v>70</v>
      </c>
      <c r="AI115" s="45"/>
      <c r="AJ115" s="45"/>
      <c r="AK115" s="44"/>
      <c r="AL115" s="44"/>
      <c r="AM115" s="45"/>
      <c r="AN115" s="45"/>
      <c r="AO115" s="45"/>
      <c r="AP115" s="45"/>
      <c r="AQ115" s="45">
        <v>2</v>
      </c>
      <c r="AR115" s="25">
        <f t="shared" si="22"/>
        <v>68</v>
      </c>
      <c r="AS115" s="61">
        <f t="shared" si="20"/>
        <v>2.9411764705882353E-2</v>
      </c>
    </row>
    <row r="116" spans="1:45" ht="12.75" customHeight="1" x14ac:dyDescent="0.2">
      <c r="A116" s="190"/>
      <c r="B116" s="174"/>
      <c r="C116" s="39" t="s">
        <v>72</v>
      </c>
      <c r="D116" s="46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111" t="s">
        <v>62</v>
      </c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25"/>
      <c r="AH116" s="60" t="s">
        <v>70</v>
      </c>
      <c r="AI116" s="44"/>
      <c r="AJ116" s="45"/>
      <c r="AK116" s="44"/>
      <c r="AL116" s="44"/>
      <c r="AM116" s="45"/>
      <c r="AN116" s="45"/>
      <c r="AO116" s="45"/>
      <c r="AP116" s="45"/>
      <c r="AQ116" s="45">
        <v>2</v>
      </c>
      <c r="AR116" s="25">
        <f t="shared" si="22"/>
        <v>68</v>
      </c>
      <c r="AS116" s="61">
        <f t="shared" si="20"/>
        <v>2.9411764705882353E-2</v>
      </c>
    </row>
    <row r="117" spans="1:45" ht="12.75" customHeight="1" x14ac:dyDescent="0.2">
      <c r="A117" s="190"/>
      <c r="B117" s="174" t="s">
        <v>73</v>
      </c>
      <c r="C117" s="39" t="s">
        <v>69</v>
      </c>
      <c r="D117" s="46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25"/>
      <c r="AK117" s="44"/>
      <c r="AL117" s="44"/>
      <c r="AM117" s="45"/>
      <c r="AN117" s="45"/>
      <c r="AO117" s="45"/>
      <c r="AP117" s="45"/>
      <c r="AQ117" s="45">
        <f t="shared" ref="AQ117:AQ131" si="23">SUM(E117:AP117)</f>
        <v>0</v>
      </c>
      <c r="AR117" s="25">
        <f t="shared" ref="AR117:AR128" si="24">34*1</f>
        <v>34</v>
      </c>
      <c r="AS117" s="61">
        <f t="shared" si="20"/>
        <v>0</v>
      </c>
    </row>
    <row r="118" spans="1:45" ht="12.75" customHeight="1" x14ac:dyDescent="0.2">
      <c r="A118" s="190"/>
      <c r="B118" s="174"/>
      <c r="C118" s="39" t="s">
        <v>71</v>
      </c>
      <c r="D118" s="46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25"/>
      <c r="AJ118" s="44"/>
      <c r="AK118" s="44"/>
      <c r="AL118" s="44"/>
      <c r="AM118" s="45"/>
      <c r="AN118" s="45"/>
      <c r="AO118" s="45"/>
      <c r="AP118" s="45"/>
      <c r="AQ118" s="45">
        <f t="shared" si="23"/>
        <v>0</v>
      </c>
      <c r="AR118" s="25">
        <f t="shared" si="24"/>
        <v>34</v>
      </c>
      <c r="AS118" s="61">
        <f t="shared" si="20"/>
        <v>0</v>
      </c>
    </row>
    <row r="119" spans="1:45" ht="12.75" customHeight="1" x14ac:dyDescent="0.2">
      <c r="A119" s="190"/>
      <c r="B119" s="174"/>
      <c r="C119" s="39" t="s">
        <v>72</v>
      </c>
      <c r="D119" s="62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25"/>
      <c r="AJ119" s="44"/>
      <c r="AK119" s="44"/>
      <c r="AL119" s="44"/>
      <c r="AM119" s="45"/>
      <c r="AN119" s="45"/>
      <c r="AO119" s="45"/>
      <c r="AP119" s="45"/>
      <c r="AQ119" s="45">
        <f t="shared" si="23"/>
        <v>0</v>
      </c>
      <c r="AR119" s="25">
        <f t="shared" si="24"/>
        <v>34</v>
      </c>
      <c r="AS119" s="61">
        <f t="shared" si="20"/>
        <v>0</v>
      </c>
    </row>
    <row r="120" spans="1:45" ht="12.75" customHeight="1" x14ac:dyDescent="0.2">
      <c r="A120" s="190"/>
      <c r="B120" s="174" t="s">
        <v>50</v>
      </c>
      <c r="C120" s="39" t="s">
        <v>69</v>
      </c>
      <c r="D120" s="62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25"/>
      <c r="AJ120" s="44"/>
      <c r="AK120" s="44"/>
      <c r="AL120" s="44"/>
      <c r="AM120" s="45"/>
      <c r="AN120" s="45"/>
      <c r="AO120" s="45"/>
      <c r="AP120" s="45"/>
      <c r="AQ120" s="45">
        <f t="shared" si="23"/>
        <v>0</v>
      </c>
      <c r="AR120" s="25">
        <f t="shared" si="24"/>
        <v>34</v>
      </c>
      <c r="AS120" s="61">
        <f t="shared" si="20"/>
        <v>0</v>
      </c>
    </row>
    <row r="121" spans="1:45" ht="12.75" customHeight="1" x14ac:dyDescent="0.2">
      <c r="A121" s="190"/>
      <c r="B121" s="174"/>
      <c r="C121" s="39" t="s">
        <v>71</v>
      </c>
      <c r="D121" s="62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25"/>
      <c r="AJ121" s="44"/>
      <c r="AK121" s="44"/>
      <c r="AL121" s="44"/>
      <c r="AM121" s="45"/>
      <c r="AN121" s="45"/>
      <c r="AO121" s="45"/>
      <c r="AP121" s="45"/>
      <c r="AQ121" s="45">
        <f t="shared" si="23"/>
        <v>0</v>
      </c>
      <c r="AR121" s="25">
        <f t="shared" si="24"/>
        <v>34</v>
      </c>
      <c r="AS121" s="61">
        <f t="shared" si="20"/>
        <v>0</v>
      </c>
    </row>
    <row r="122" spans="1:45" ht="12.75" customHeight="1" x14ac:dyDescent="0.2">
      <c r="A122" s="190"/>
      <c r="B122" s="174"/>
      <c r="C122" s="39" t="s">
        <v>72</v>
      </c>
      <c r="D122" s="62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25"/>
      <c r="AJ122" s="44"/>
      <c r="AK122" s="44"/>
      <c r="AL122" s="44"/>
      <c r="AM122" s="45"/>
      <c r="AN122" s="45"/>
      <c r="AO122" s="45"/>
      <c r="AP122" s="45"/>
      <c r="AQ122" s="45">
        <f t="shared" si="23"/>
        <v>0</v>
      </c>
      <c r="AR122" s="25">
        <f t="shared" si="24"/>
        <v>34</v>
      </c>
      <c r="AS122" s="61">
        <f t="shared" si="20"/>
        <v>0</v>
      </c>
    </row>
    <row r="123" spans="1:45" ht="12.75" customHeight="1" x14ac:dyDescent="0.2">
      <c r="A123" s="190"/>
      <c r="B123" s="188" t="s">
        <v>51</v>
      </c>
      <c r="C123" s="39" t="s">
        <v>69</v>
      </c>
      <c r="D123" s="62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25"/>
      <c r="AJ123" s="44"/>
      <c r="AK123" s="44"/>
      <c r="AL123" s="44"/>
      <c r="AM123" s="45"/>
      <c r="AN123" s="45"/>
      <c r="AO123" s="45"/>
      <c r="AP123" s="45"/>
      <c r="AQ123" s="45">
        <f t="shared" si="23"/>
        <v>0</v>
      </c>
      <c r="AR123" s="25">
        <f t="shared" si="24"/>
        <v>34</v>
      </c>
      <c r="AS123" s="61">
        <f t="shared" si="20"/>
        <v>0</v>
      </c>
    </row>
    <row r="124" spans="1:45" ht="12.75" customHeight="1" x14ac:dyDescent="0.2">
      <c r="A124" s="190"/>
      <c r="B124" s="189"/>
      <c r="C124" s="39" t="s">
        <v>71</v>
      </c>
      <c r="D124" s="62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25"/>
      <c r="AJ124" s="44"/>
      <c r="AK124" s="44"/>
      <c r="AL124" s="44"/>
      <c r="AM124" s="45"/>
      <c r="AN124" s="45"/>
      <c r="AO124" s="45"/>
      <c r="AP124" s="45"/>
      <c r="AQ124" s="45">
        <f t="shared" si="23"/>
        <v>0</v>
      </c>
      <c r="AR124" s="25">
        <f t="shared" si="24"/>
        <v>34</v>
      </c>
      <c r="AS124" s="61">
        <f t="shared" si="20"/>
        <v>0</v>
      </c>
    </row>
    <row r="125" spans="1:45" ht="12.75" customHeight="1" x14ac:dyDescent="0.2">
      <c r="A125" s="190"/>
      <c r="B125" s="191"/>
      <c r="C125" s="39" t="s">
        <v>72</v>
      </c>
      <c r="D125" s="62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25"/>
      <c r="AJ125" s="44"/>
      <c r="AK125" s="44"/>
      <c r="AL125" s="44"/>
      <c r="AM125" s="45"/>
      <c r="AN125" s="45"/>
      <c r="AO125" s="45"/>
      <c r="AP125" s="45"/>
      <c r="AQ125" s="45">
        <f t="shared" si="23"/>
        <v>0</v>
      </c>
      <c r="AR125" s="25">
        <f t="shared" si="24"/>
        <v>34</v>
      </c>
      <c r="AS125" s="61">
        <f t="shared" si="20"/>
        <v>0</v>
      </c>
    </row>
    <row r="126" spans="1:45" ht="12.75" customHeight="1" x14ac:dyDescent="0.2">
      <c r="A126" s="190"/>
      <c r="B126" s="188" t="s">
        <v>52</v>
      </c>
      <c r="C126" s="39" t="s">
        <v>69</v>
      </c>
      <c r="D126" s="62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25"/>
      <c r="AJ126" s="44"/>
      <c r="AK126" s="44"/>
      <c r="AL126" s="44"/>
      <c r="AM126" s="45"/>
      <c r="AN126" s="45"/>
      <c r="AO126" s="45"/>
      <c r="AP126" s="45"/>
      <c r="AQ126" s="45">
        <f t="shared" si="23"/>
        <v>0</v>
      </c>
      <c r="AR126" s="25">
        <f t="shared" si="24"/>
        <v>34</v>
      </c>
      <c r="AS126" s="61">
        <f t="shared" si="20"/>
        <v>0</v>
      </c>
    </row>
    <row r="127" spans="1:45" ht="12.75" customHeight="1" x14ac:dyDescent="0.2">
      <c r="A127" s="190"/>
      <c r="B127" s="189"/>
      <c r="C127" s="39" t="s">
        <v>71</v>
      </c>
      <c r="D127" s="62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25"/>
      <c r="AG127" s="25"/>
      <c r="AH127" s="44"/>
      <c r="AI127" s="44"/>
      <c r="AJ127" s="45"/>
      <c r="AK127" s="25"/>
      <c r="AL127" s="44"/>
      <c r="AM127" s="45"/>
      <c r="AN127" s="45"/>
      <c r="AO127" s="45"/>
      <c r="AP127" s="45"/>
      <c r="AQ127" s="45">
        <f t="shared" si="23"/>
        <v>0</v>
      </c>
      <c r="AR127" s="25">
        <f t="shared" si="24"/>
        <v>34</v>
      </c>
      <c r="AS127" s="61">
        <f t="shared" si="20"/>
        <v>0</v>
      </c>
    </row>
    <row r="128" spans="1:45" ht="12.75" customHeight="1" x14ac:dyDescent="0.2">
      <c r="A128" s="190"/>
      <c r="B128" s="191"/>
      <c r="C128" s="39" t="s">
        <v>72</v>
      </c>
      <c r="D128" s="46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25"/>
      <c r="AI128" s="25"/>
      <c r="AJ128" s="45"/>
      <c r="AK128" s="44"/>
      <c r="AL128" s="44"/>
      <c r="AM128" s="45"/>
      <c r="AN128" s="45"/>
      <c r="AO128" s="45"/>
      <c r="AP128" s="45"/>
      <c r="AQ128" s="45">
        <f t="shared" si="23"/>
        <v>0</v>
      </c>
      <c r="AR128" s="25">
        <f t="shared" si="24"/>
        <v>34</v>
      </c>
      <c r="AS128" s="61">
        <f t="shared" si="20"/>
        <v>0</v>
      </c>
    </row>
    <row r="129" spans="1:45" ht="12.75" customHeight="1" x14ac:dyDescent="0.2">
      <c r="A129" s="190"/>
      <c r="B129" s="174" t="s">
        <v>53</v>
      </c>
      <c r="C129" s="39" t="s">
        <v>69</v>
      </c>
      <c r="D129" s="46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25"/>
      <c r="AI129" s="25"/>
      <c r="AJ129" s="45"/>
      <c r="AK129" s="44"/>
      <c r="AL129" s="44"/>
      <c r="AM129" s="45"/>
      <c r="AN129" s="45"/>
      <c r="AO129" s="45"/>
      <c r="AP129" s="45"/>
      <c r="AQ129" s="45">
        <f t="shared" si="23"/>
        <v>0</v>
      </c>
      <c r="AR129" s="25">
        <f t="shared" ref="AR129:AR131" si="25">34*2</f>
        <v>68</v>
      </c>
      <c r="AS129" s="61">
        <f t="shared" si="20"/>
        <v>0</v>
      </c>
    </row>
    <row r="130" spans="1:45" ht="12.75" customHeight="1" x14ac:dyDescent="0.2">
      <c r="A130" s="190"/>
      <c r="B130" s="174"/>
      <c r="C130" s="39" t="s">
        <v>71</v>
      </c>
      <c r="D130" s="46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25"/>
      <c r="AI130" s="25"/>
      <c r="AJ130" s="45"/>
      <c r="AK130" s="44"/>
      <c r="AL130" s="44"/>
      <c r="AM130" s="45"/>
      <c r="AN130" s="45"/>
      <c r="AO130" s="45"/>
      <c r="AP130" s="45"/>
      <c r="AQ130" s="45">
        <f t="shared" si="23"/>
        <v>0</v>
      </c>
      <c r="AR130" s="25">
        <f t="shared" si="25"/>
        <v>68</v>
      </c>
      <c r="AS130" s="61">
        <f t="shared" si="20"/>
        <v>0</v>
      </c>
    </row>
    <row r="131" spans="1:45" ht="12.75" customHeight="1" x14ac:dyDescent="0.2">
      <c r="A131" s="190"/>
      <c r="B131" s="174"/>
      <c r="C131" s="39" t="s">
        <v>72</v>
      </c>
      <c r="D131" s="46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25"/>
      <c r="AI131" s="25"/>
      <c r="AJ131" s="45"/>
      <c r="AK131" s="44"/>
      <c r="AL131" s="44"/>
      <c r="AM131" s="45"/>
      <c r="AN131" s="45"/>
      <c r="AO131" s="45"/>
      <c r="AP131" s="45"/>
      <c r="AQ131" s="45">
        <f t="shared" si="23"/>
        <v>0</v>
      </c>
      <c r="AR131" s="25">
        <f t="shared" si="25"/>
        <v>68</v>
      </c>
      <c r="AS131" s="61">
        <f t="shared" si="20"/>
        <v>0</v>
      </c>
    </row>
    <row r="132" spans="1:45" ht="27" customHeight="1" x14ac:dyDescent="0.2">
      <c r="A132" s="48"/>
      <c r="B132" s="58"/>
      <c r="C132" s="58"/>
      <c r="D132" s="58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8"/>
      <c r="AN132" s="48"/>
      <c r="AO132" s="48"/>
      <c r="AP132" s="48"/>
      <c r="AQ132" s="48"/>
      <c r="AR132" s="48"/>
      <c r="AS132" s="49"/>
    </row>
    <row r="133" spans="1:45" ht="87.75" customHeight="1" x14ac:dyDescent="0.2">
      <c r="A133" s="205" t="s">
        <v>74</v>
      </c>
      <c r="B133" s="205"/>
      <c r="C133" s="205"/>
      <c r="D133" s="205"/>
      <c r="E133" s="238" t="s">
        <v>24</v>
      </c>
      <c r="F133" s="238"/>
      <c r="G133" s="238"/>
      <c r="H133" s="238"/>
      <c r="I133" s="238"/>
      <c r="J133" s="238"/>
      <c r="K133" s="238"/>
      <c r="L133" s="238"/>
      <c r="M133" s="238"/>
      <c r="N133" s="238"/>
      <c r="O133" s="238"/>
      <c r="P133" s="238"/>
      <c r="Q133" s="238"/>
      <c r="R133" s="238"/>
      <c r="S133" s="238"/>
      <c r="T133" s="238"/>
      <c r="U133" s="238"/>
      <c r="V133" s="238"/>
      <c r="W133" s="238"/>
      <c r="X133" s="238"/>
      <c r="Y133" s="238"/>
      <c r="Z133" s="238"/>
      <c r="AA133" s="238"/>
      <c r="AB133" s="238"/>
      <c r="AC133" s="238"/>
      <c r="AD133" s="238"/>
      <c r="AE133" s="238"/>
      <c r="AF133" s="238"/>
      <c r="AG133" s="238"/>
      <c r="AH133" s="238"/>
      <c r="AI133" s="238"/>
      <c r="AJ133" s="238"/>
      <c r="AK133" s="238"/>
      <c r="AL133" s="238"/>
      <c r="AM133" s="238"/>
      <c r="AN133" s="238"/>
      <c r="AO133" s="238"/>
      <c r="AP133" s="238"/>
      <c r="AQ133" s="208" t="s">
        <v>25</v>
      </c>
      <c r="AR133" s="208" t="s">
        <v>26</v>
      </c>
      <c r="AS133" s="239" t="s">
        <v>27</v>
      </c>
    </row>
    <row r="134" spans="1:45" ht="21" customHeight="1" x14ac:dyDescent="0.2">
      <c r="A134" s="174" t="s">
        <v>28</v>
      </c>
      <c r="B134" s="174"/>
      <c r="C134" s="174"/>
      <c r="D134" s="33" t="s">
        <v>30</v>
      </c>
      <c r="E134" s="174" t="s">
        <v>31</v>
      </c>
      <c r="F134" s="174"/>
      <c r="G134" s="174"/>
      <c r="H134" s="174"/>
      <c r="I134" s="174" t="s">
        <v>32</v>
      </c>
      <c r="J134" s="174"/>
      <c r="K134" s="174"/>
      <c r="L134" s="174"/>
      <c r="M134" s="174" t="s">
        <v>33</v>
      </c>
      <c r="N134" s="174"/>
      <c r="O134" s="174"/>
      <c r="P134" s="174"/>
      <c r="Q134" s="174" t="s">
        <v>34</v>
      </c>
      <c r="R134" s="174"/>
      <c r="S134" s="174"/>
      <c r="T134" s="174"/>
      <c r="U134" s="174" t="s">
        <v>35</v>
      </c>
      <c r="V134" s="174"/>
      <c r="W134" s="174"/>
      <c r="X134" s="174" t="s">
        <v>36</v>
      </c>
      <c r="Y134" s="174"/>
      <c r="Z134" s="174"/>
      <c r="AA134" s="174"/>
      <c r="AB134" s="174" t="s">
        <v>37</v>
      </c>
      <c r="AC134" s="174"/>
      <c r="AD134" s="174"/>
      <c r="AE134" s="174" t="s">
        <v>38</v>
      </c>
      <c r="AF134" s="174"/>
      <c r="AG134" s="174"/>
      <c r="AH134" s="174"/>
      <c r="AI134" s="174"/>
      <c r="AJ134" s="174" t="s">
        <v>39</v>
      </c>
      <c r="AK134" s="174"/>
      <c r="AL134" s="174"/>
      <c r="AM134" s="174" t="s">
        <v>40</v>
      </c>
      <c r="AN134" s="174"/>
      <c r="AO134" s="174"/>
      <c r="AP134" s="174"/>
      <c r="AQ134" s="208"/>
      <c r="AR134" s="208"/>
      <c r="AS134" s="239"/>
    </row>
    <row r="135" spans="1:45" ht="15" customHeight="1" x14ac:dyDescent="0.2">
      <c r="A135" s="174"/>
      <c r="B135" s="174"/>
      <c r="C135" s="174"/>
      <c r="D135" s="33" t="s">
        <v>41</v>
      </c>
      <c r="E135" s="38">
        <v>1</v>
      </c>
      <c r="F135" s="38">
        <v>2</v>
      </c>
      <c r="G135" s="38">
        <v>3</v>
      </c>
      <c r="H135" s="38">
        <v>4</v>
      </c>
      <c r="I135" s="38">
        <v>5</v>
      </c>
      <c r="J135" s="38">
        <v>6</v>
      </c>
      <c r="K135" s="38">
        <v>7</v>
      </c>
      <c r="L135" s="38">
        <v>8</v>
      </c>
      <c r="M135" s="38">
        <v>9</v>
      </c>
      <c r="N135" s="38">
        <v>10</v>
      </c>
      <c r="O135" s="38">
        <v>11</v>
      </c>
      <c r="P135" s="38">
        <v>12</v>
      </c>
      <c r="Q135" s="38">
        <v>13</v>
      </c>
      <c r="R135" s="38">
        <v>14</v>
      </c>
      <c r="S135" s="38">
        <v>15</v>
      </c>
      <c r="T135" s="38">
        <v>16</v>
      </c>
      <c r="U135" s="38">
        <v>17</v>
      </c>
      <c r="V135" s="38">
        <v>18</v>
      </c>
      <c r="W135" s="38">
        <v>19</v>
      </c>
      <c r="X135" s="38">
        <v>20</v>
      </c>
      <c r="Y135" s="38">
        <v>21</v>
      </c>
      <c r="Z135" s="38">
        <v>22</v>
      </c>
      <c r="AA135" s="38">
        <v>23</v>
      </c>
      <c r="AB135" s="38">
        <v>24</v>
      </c>
      <c r="AC135" s="38">
        <v>25</v>
      </c>
      <c r="AD135" s="38">
        <v>26</v>
      </c>
      <c r="AE135" s="38">
        <v>27</v>
      </c>
      <c r="AF135" s="38">
        <v>28</v>
      </c>
      <c r="AG135" s="38">
        <v>29</v>
      </c>
      <c r="AH135" s="38">
        <v>30</v>
      </c>
      <c r="AI135" s="38">
        <v>31</v>
      </c>
      <c r="AJ135" s="38">
        <v>32</v>
      </c>
      <c r="AK135" s="38">
        <v>33</v>
      </c>
      <c r="AL135" s="38">
        <v>34</v>
      </c>
      <c r="AM135" s="38">
        <v>35</v>
      </c>
      <c r="AN135" s="38">
        <v>36</v>
      </c>
      <c r="AO135" s="38">
        <v>37</v>
      </c>
      <c r="AP135" s="38">
        <v>38</v>
      </c>
      <c r="AQ135" s="208"/>
      <c r="AR135" s="208"/>
      <c r="AS135" s="239"/>
    </row>
    <row r="136" spans="1:45" ht="14.25" customHeight="1" x14ac:dyDescent="0.2">
      <c r="A136" s="190" t="s">
        <v>55</v>
      </c>
      <c r="B136" s="188" t="s">
        <v>43</v>
      </c>
      <c r="C136" s="34" t="s">
        <v>75</v>
      </c>
      <c r="D136" s="46"/>
      <c r="E136" s="44"/>
      <c r="F136" s="44"/>
      <c r="G136" s="44"/>
      <c r="H136" s="116" t="s">
        <v>57</v>
      </c>
      <c r="I136" s="44"/>
      <c r="J136" s="44"/>
      <c r="K136" s="44"/>
      <c r="L136" s="44"/>
      <c r="M136" s="44"/>
      <c r="N136" s="44"/>
      <c r="O136" s="110" t="s">
        <v>58</v>
      </c>
      <c r="P136" s="44"/>
      <c r="Q136" s="44"/>
      <c r="R136" s="44"/>
      <c r="S136" s="110" t="s">
        <v>58</v>
      </c>
      <c r="T136" s="44"/>
      <c r="U136" s="44"/>
      <c r="V136" s="44"/>
      <c r="W136" s="44"/>
      <c r="X136" s="44"/>
      <c r="Y136" s="44"/>
      <c r="Z136" s="110" t="s">
        <v>58</v>
      </c>
      <c r="AA136" s="44"/>
      <c r="AB136" s="44"/>
      <c r="AC136" s="44"/>
      <c r="AD136" s="44"/>
      <c r="AE136" s="44"/>
      <c r="AF136" s="110" t="s">
        <v>58</v>
      </c>
      <c r="AG136" s="44"/>
      <c r="AH136" s="44"/>
      <c r="AI136" s="44"/>
      <c r="AJ136" s="60" t="s">
        <v>70</v>
      </c>
      <c r="AK136" s="44"/>
      <c r="AL136" s="44"/>
      <c r="AM136" s="45"/>
      <c r="AN136" s="45"/>
      <c r="AO136" s="45"/>
      <c r="AP136" s="45"/>
      <c r="AQ136" s="45">
        <v>6</v>
      </c>
      <c r="AR136" s="25">
        <f t="shared" ref="AR136:AR139" si="26">34*5</f>
        <v>170</v>
      </c>
      <c r="AS136" s="61">
        <f t="shared" si="20"/>
        <v>3.5294117647058823E-2</v>
      </c>
    </row>
    <row r="137" spans="1:45" ht="17.25" customHeight="1" x14ac:dyDescent="0.2">
      <c r="A137" s="190"/>
      <c r="B137" s="189"/>
      <c r="C137" s="34" t="s">
        <v>76</v>
      </c>
      <c r="D137" s="46"/>
      <c r="E137" s="44"/>
      <c r="F137" s="44"/>
      <c r="G137" s="44"/>
      <c r="H137" s="116" t="s">
        <v>57</v>
      </c>
      <c r="I137" s="44"/>
      <c r="J137" s="44"/>
      <c r="K137" s="44"/>
      <c r="L137" s="44"/>
      <c r="M137" s="44"/>
      <c r="N137" s="44"/>
      <c r="O137" s="110" t="s">
        <v>58</v>
      </c>
      <c r="P137" s="44"/>
      <c r="Q137" s="44"/>
      <c r="R137" s="44"/>
      <c r="S137" s="110" t="s">
        <v>58</v>
      </c>
      <c r="T137" s="44"/>
      <c r="U137" s="44"/>
      <c r="V137" s="44"/>
      <c r="W137" s="44"/>
      <c r="X137" s="44"/>
      <c r="Y137" s="44"/>
      <c r="Z137" s="110" t="s">
        <v>58</v>
      </c>
      <c r="AA137" s="44"/>
      <c r="AB137" s="44"/>
      <c r="AC137" s="44"/>
      <c r="AD137" s="44"/>
      <c r="AE137" s="44"/>
      <c r="AF137" s="110" t="s">
        <v>58</v>
      </c>
      <c r="AG137" s="44"/>
      <c r="AH137" s="44"/>
      <c r="AI137" s="44"/>
      <c r="AJ137" s="60" t="s">
        <v>70</v>
      </c>
      <c r="AK137" s="44"/>
      <c r="AL137" s="44"/>
      <c r="AM137" s="45"/>
      <c r="AN137" s="45"/>
      <c r="AO137" s="45"/>
      <c r="AP137" s="45"/>
      <c r="AQ137" s="45">
        <v>6</v>
      </c>
      <c r="AR137" s="25">
        <f t="shared" si="26"/>
        <v>170</v>
      </c>
      <c r="AS137" s="61">
        <f t="shared" si="20"/>
        <v>3.5294117647058823E-2</v>
      </c>
    </row>
    <row r="138" spans="1:45" ht="17.25" customHeight="1" x14ac:dyDescent="0.2">
      <c r="A138" s="190"/>
      <c r="B138" s="189"/>
      <c r="C138" s="34" t="s">
        <v>77</v>
      </c>
      <c r="D138" s="46"/>
      <c r="E138" s="44"/>
      <c r="F138" s="44"/>
      <c r="G138" s="44"/>
      <c r="H138" s="116" t="s">
        <v>57</v>
      </c>
      <c r="I138" s="44"/>
      <c r="J138" s="44"/>
      <c r="K138" s="44"/>
      <c r="L138" s="44"/>
      <c r="M138" s="44"/>
      <c r="N138" s="44"/>
      <c r="O138" s="110" t="s">
        <v>58</v>
      </c>
      <c r="P138" s="44"/>
      <c r="Q138" s="44"/>
      <c r="R138" s="44"/>
      <c r="S138" s="110" t="s">
        <v>58</v>
      </c>
      <c r="T138" s="44"/>
      <c r="U138" s="44"/>
      <c r="V138" s="44"/>
      <c r="W138" s="44"/>
      <c r="X138" s="44"/>
      <c r="Y138" s="44"/>
      <c r="Z138" s="110" t="s">
        <v>58</v>
      </c>
      <c r="AA138" s="44"/>
      <c r="AB138" s="44"/>
      <c r="AC138" s="44"/>
      <c r="AD138" s="44"/>
      <c r="AE138" s="44"/>
      <c r="AF138" s="110" t="s">
        <v>58</v>
      </c>
      <c r="AG138" s="44"/>
      <c r="AH138" s="44"/>
      <c r="AI138" s="44"/>
      <c r="AJ138" s="60" t="s">
        <v>70</v>
      </c>
      <c r="AK138" s="44"/>
      <c r="AL138" s="44"/>
      <c r="AM138" s="45"/>
      <c r="AN138" s="45"/>
      <c r="AO138" s="45"/>
      <c r="AP138" s="45"/>
      <c r="AQ138" s="45">
        <v>6</v>
      </c>
      <c r="AR138" s="25">
        <f t="shared" si="26"/>
        <v>170</v>
      </c>
      <c r="AS138" s="61">
        <f t="shared" si="20"/>
        <v>3.5294117647058823E-2</v>
      </c>
    </row>
    <row r="139" spans="1:45" ht="18" customHeight="1" x14ac:dyDescent="0.2">
      <c r="A139" s="190"/>
      <c r="B139" s="191"/>
      <c r="C139" s="34" t="s">
        <v>78</v>
      </c>
      <c r="D139" s="46"/>
      <c r="E139" s="44"/>
      <c r="F139" s="44"/>
      <c r="G139" s="44"/>
      <c r="H139" s="116" t="s">
        <v>57</v>
      </c>
      <c r="I139" s="44"/>
      <c r="J139" s="44"/>
      <c r="K139" s="44"/>
      <c r="L139" s="44"/>
      <c r="M139" s="44"/>
      <c r="N139" s="44"/>
      <c r="O139" s="110" t="s">
        <v>58</v>
      </c>
      <c r="P139" s="44"/>
      <c r="Q139" s="44"/>
      <c r="R139" s="44"/>
      <c r="S139" s="110" t="s">
        <v>58</v>
      </c>
      <c r="T139" s="44"/>
      <c r="U139" s="44"/>
      <c r="V139" s="44"/>
      <c r="W139" s="44"/>
      <c r="X139" s="44"/>
      <c r="Y139" s="44"/>
      <c r="Z139" s="110" t="s">
        <v>58</v>
      </c>
      <c r="AA139" s="44"/>
      <c r="AB139" s="44"/>
      <c r="AC139" s="44"/>
      <c r="AD139" s="44"/>
      <c r="AE139" s="44"/>
      <c r="AF139" s="110" t="s">
        <v>58</v>
      </c>
      <c r="AG139" s="44"/>
      <c r="AH139" s="44"/>
      <c r="AI139" s="44"/>
      <c r="AJ139" s="60" t="s">
        <v>70</v>
      </c>
      <c r="AK139" s="44"/>
      <c r="AL139" s="44"/>
      <c r="AM139" s="45"/>
      <c r="AN139" s="45"/>
      <c r="AO139" s="45"/>
      <c r="AP139" s="45"/>
      <c r="AQ139" s="45">
        <v>6</v>
      </c>
      <c r="AR139" s="25">
        <f t="shared" si="26"/>
        <v>170</v>
      </c>
      <c r="AS139" s="61">
        <f t="shared" si="20"/>
        <v>3.5294117647058823E-2</v>
      </c>
    </row>
    <row r="140" spans="1:45" ht="18" customHeight="1" x14ac:dyDescent="0.2">
      <c r="A140" s="190"/>
      <c r="B140" s="188" t="s">
        <v>79</v>
      </c>
      <c r="C140" s="34" t="s">
        <v>75</v>
      </c>
      <c r="D140" s="46"/>
      <c r="E140" s="44"/>
      <c r="F140" s="44"/>
      <c r="G140" s="44"/>
      <c r="H140" s="44"/>
      <c r="I140" s="110" t="s">
        <v>80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114" t="s">
        <v>62</v>
      </c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60" t="s">
        <v>70</v>
      </c>
      <c r="AI140" s="44"/>
      <c r="AJ140" s="44"/>
      <c r="AK140" s="44"/>
      <c r="AL140" s="44"/>
      <c r="AM140" s="45"/>
      <c r="AN140" s="45"/>
      <c r="AO140" s="45"/>
      <c r="AP140" s="45"/>
      <c r="AQ140" s="45">
        <v>3</v>
      </c>
      <c r="AR140" s="25">
        <f t="shared" ref="AR140:AR147" si="27">34*3</f>
        <v>102</v>
      </c>
      <c r="AS140" s="61">
        <f t="shared" si="20"/>
        <v>2.9411764705882353E-2</v>
      </c>
    </row>
    <row r="141" spans="1:45" ht="18" customHeight="1" x14ac:dyDescent="0.2">
      <c r="A141" s="190"/>
      <c r="B141" s="189"/>
      <c r="C141" s="34" t="s">
        <v>76</v>
      </c>
      <c r="D141" s="46"/>
      <c r="E141" s="44"/>
      <c r="F141" s="44"/>
      <c r="G141" s="44"/>
      <c r="H141" s="44"/>
      <c r="I141" s="110" t="s">
        <v>80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114" t="s">
        <v>62</v>
      </c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60" t="s">
        <v>70</v>
      </c>
      <c r="AI141" s="44"/>
      <c r="AJ141" s="44"/>
      <c r="AK141" s="44"/>
      <c r="AL141" s="44"/>
      <c r="AM141" s="45"/>
      <c r="AN141" s="45"/>
      <c r="AO141" s="45"/>
      <c r="AP141" s="45"/>
      <c r="AQ141" s="45">
        <v>3</v>
      </c>
      <c r="AR141" s="25">
        <f t="shared" si="27"/>
        <v>102</v>
      </c>
      <c r="AS141" s="61">
        <f t="shared" si="20"/>
        <v>2.9411764705882353E-2</v>
      </c>
    </row>
    <row r="142" spans="1:45" ht="18.75" customHeight="1" x14ac:dyDescent="0.2">
      <c r="A142" s="190"/>
      <c r="B142" s="189"/>
      <c r="C142" s="34" t="s">
        <v>77</v>
      </c>
      <c r="D142" s="46"/>
      <c r="E142" s="44"/>
      <c r="F142" s="44"/>
      <c r="G142" s="44"/>
      <c r="H142" s="44"/>
      <c r="I142" s="110" t="s">
        <v>80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114" t="s">
        <v>62</v>
      </c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60" t="s">
        <v>70</v>
      </c>
      <c r="AI142" s="44"/>
      <c r="AJ142" s="44"/>
      <c r="AK142" s="44"/>
      <c r="AL142" s="44"/>
      <c r="AM142" s="45"/>
      <c r="AN142" s="45"/>
      <c r="AO142" s="45"/>
      <c r="AP142" s="45"/>
      <c r="AQ142" s="45">
        <v>3</v>
      </c>
      <c r="AR142" s="25">
        <f t="shared" si="27"/>
        <v>102</v>
      </c>
      <c r="AS142" s="61">
        <f t="shared" si="20"/>
        <v>2.9411764705882353E-2</v>
      </c>
    </row>
    <row r="143" spans="1:45" ht="18.75" customHeight="1" x14ac:dyDescent="0.2">
      <c r="A143" s="190"/>
      <c r="B143" s="191"/>
      <c r="C143" s="34" t="s">
        <v>78</v>
      </c>
      <c r="D143" s="46"/>
      <c r="E143" s="44"/>
      <c r="F143" s="44"/>
      <c r="G143" s="44"/>
      <c r="H143" s="44"/>
      <c r="I143" s="110" t="s">
        <v>80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114" t="s">
        <v>62</v>
      </c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60" t="s">
        <v>70</v>
      </c>
      <c r="AI143" s="44"/>
      <c r="AJ143" s="44"/>
      <c r="AK143" s="44"/>
      <c r="AL143" s="44"/>
      <c r="AM143" s="45"/>
      <c r="AN143" s="45"/>
      <c r="AO143" s="45"/>
      <c r="AP143" s="45"/>
      <c r="AQ143" s="45">
        <v>3</v>
      </c>
      <c r="AR143" s="25">
        <f t="shared" si="27"/>
        <v>102</v>
      </c>
      <c r="AS143" s="61">
        <f t="shared" si="20"/>
        <v>2.9411764705882353E-2</v>
      </c>
    </row>
    <row r="144" spans="1:45" ht="21" customHeight="1" x14ac:dyDescent="0.2">
      <c r="A144" s="190"/>
      <c r="B144" s="188" t="s">
        <v>81</v>
      </c>
      <c r="C144" s="34" t="s">
        <v>75</v>
      </c>
      <c r="D144" s="46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114" t="s">
        <v>62</v>
      </c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60" t="s">
        <v>70</v>
      </c>
      <c r="AI144" s="44"/>
      <c r="AJ144" s="44"/>
      <c r="AK144" s="44"/>
      <c r="AL144" s="44"/>
      <c r="AM144" s="45"/>
      <c r="AN144" s="45"/>
      <c r="AO144" s="45"/>
      <c r="AP144" s="45"/>
      <c r="AQ144" s="45">
        <v>2</v>
      </c>
      <c r="AR144" s="25">
        <f t="shared" si="27"/>
        <v>102</v>
      </c>
      <c r="AS144" s="61">
        <f t="shared" si="20"/>
        <v>1.9607843137254902E-2</v>
      </c>
    </row>
    <row r="145" spans="1:45" ht="18.75" customHeight="1" x14ac:dyDescent="0.2">
      <c r="A145" s="190"/>
      <c r="B145" s="189"/>
      <c r="C145" s="34" t="s">
        <v>76</v>
      </c>
      <c r="D145" s="63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114" t="s">
        <v>62</v>
      </c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60" t="s">
        <v>70</v>
      </c>
      <c r="AI145" s="44"/>
      <c r="AJ145" s="44"/>
      <c r="AK145" s="44"/>
      <c r="AL145" s="44"/>
      <c r="AM145" s="45"/>
      <c r="AN145" s="45"/>
      <c r="AO145" s="45"/>
      <c r="AP145" s="45"/>
      <c r="AQ145" s="45">
        <v>2</v>
      </c>
      <c r="AR145" s="25">
        <f t="shared" si="27"/>
        <v>102</v>
      </c>
      <c r="AS145" s="61">
        <f t="shared" si="20"/>
        <v>1.9607843137254902E-2</v>
      </c>
    </row>
    <row r="146" spans="1:45" ht="18.75" customHeight="1" x14ac:dyDescent="0.2">
      <c r="A146" s="190"/>
      <c r="B146" s="189"/>
      <c r="C146" s="34" t="s">
        <v>77</v>
      </c>
      <c r="D146" s="63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114" t="s">
        <v>62</v>
      </c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60" t="s">
        <v>70</v>
      </c>
      <c r="AI146" s="44"/>
      <c r="AJ146" s="44"/>
      <c r="AK146" s="44"/>
      <c r="AL146" s="44"/>
      <c r="AM146" s="45"/>
      <c r="AN146" s="45"/>
      <c r="AO146" s="45"/>
      <c r="AP146" s="45"/>
      <c r="AQ146" s="45">
        <v>2</v>
      </c>
      <c r="AR146" s="25">
        <f t="shared" si="27"/>
        <v>102</v>
      </c>
      <c r="AS146" s="61">
        <f t="shared" si="20"/>
        <v>1.9607843137254902E-2</v>
      </c>
    </row>
    <row r="147" spans="1:45" ht="16.5" customHeight="1" x14ac:dyDescent="0.2">
      <c r="A147" s="190"/>
      <c r="B147" s="191"/>
      <c r="C147" s="34" t="s">
        <v>78</v>
      </c>
      <c r="D147" s="63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114" t="s">
        <v>62</v>
      </c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60" t="s">
        <v>70</v>
      </c>
      <c r="AI147" s="45"/>
      <c r="AJ147" s="64"/>
      <c r="AK147" s="44"/>
      <c r="AL147" s="44"/>
      <c r="AM147" s="45"/>
      <c r="AN147" s="45"/>
      <c r="AO147" s="45"/>
      <c r="AP147" s="45"/>
      <c r="AQ147" s="45">
        <v>2</v>
      </c>
      <c r="AR147" s="25">
        <f t="shared" si="27"/>
        <v>102</v>
      </c>
      <c r="AS147" s="61">
        <f t="shared" si="20"/>
        <v>1.9607843137254902E-2</v>
      </c>
    </row>
    <row r="148" spans="1:45" ht="21" customHeight="1" x14ac:dyDescent="0.2">
      <c r="A148" s="190"/>
      <c r="B148" s="188" t="s">
        <v>47</v>
      </c>
      <c r="C148" s="34" t="s">
        <v>75</v>
      </c>
      <c r="D148" s="63"/>
      <c r="E148" s="44"/>
      <c r="F148" s="44"/>
      <c r="G148" s="44"/>
      <c r="H148" s="116" t="s">
        <v>57</v>
      </c>
      <c r="I148" s="44"/>
      <c r="J148" s="44"/>
      <c r="K148" s="111" t="s">
        <v>58</v>
      </c>
      <c r="L148" s="44"/>
      <c r="M148" s="44"/>
      <c r="N148" s="111" t="s">
        <v>58</v>
      </c>
      <c r="O148" s="44"/>
      <c r="P148" s="44"/>
      <c r="Q148" s="111" t="s">
        <v>58</v>
      </c>
      <c r="R148" s="44"/>
      <c r="S148" s="126"/>
      <c r="T148" s="111" t="s">
        <v>58</v>
      </c>
      <c r="U148" s="44"/>
      <c r="V148" s="126"/>
      <c r="W148" s="111" t="s">
        <v>58</v>
      </c>
      <c r="X148" s="44"/>
      <c r="Y148" s="44"/>
      <c r="Z148" s="114" t="s">
        <v>58</v>
      </c>
      <c r="AA148" s="113"/>
      <c r="AB148" s="44"/>
      <c r="AC148" s="44"/>
      <c r="AD148" s="111" t="s">
        <v>58</v>
      </c>
      <c r="AE148" s="44"/>
      <c r="AF148" s="44"/>
      <c r="AG148" s="111" t="s">
        <v>58</v>
      </c>
      <c r="AH148" s="44"/>
      <c r="AI148" s="65"/>
      <c r="AJ148" s="122" t="s">
        <v>70</v>
      </c>
      <c r="AK148" s="66"/>
      <c r="AL148" s="44"/>
      <c r="AM148" s="45"/>
      <c r="AN148" s="45"/>
      <c r="AO148" s="45"/>
      <c r="AP148" s="45"/>
      <c r="AQ148" s="45">
        <v>10</v>
      </c>
      <c r="AR148" s="25">
        <f t="shared" ref="AR148:AR151" si="28">34*5</f>
        <v>170</v>
      </c>
      <c r="AS148" s="61">
        <f t="shared" si="20"/>
        <v>5.8823529411764705E-2</v>
      </c>
    </row>
    <row r="149" spans="1:45" ht="18" customHeight="1" x14ac:dyDescent="0.2">
      <c r="A149" s="190"/>
      <c r="B149" s="189"/>
      <c r="C149" s="34" t="s">
        <v>76</v>
      </c>
      <c r="D149" s="67" t="s">
        <v>82</v>
      </c>
      <c r="E149" s="68" t="s">
        <v>82</v>
      </c>
      <c r="F149" s="68" t="s">
        <v>82</v>
      </c>
      <c r="G149" s="68" t="s">
        <v>82</v>
      </c>
      <c r="H149" s="125" t="s">
        <v>57</v>
      </c>
      <c r="I149" s="68" t="s">
        <v>82</v>
      </c>
      <c r="J149" s="68"/>
      <c r="K149" s="121" t="s">
        <v>58</v>
      </c>
      <c r="L149" s="68" t="s">
        <v>82</v>
      </c>
      <c r="M149" s="68" t="s">
        <v>82</v>
      </c>
      <c r="N149" s="121" t="s">
        <v>58</v>
      </c>
      <c r="O149" s="68" t="s">
        <v>82</v>
      </c>
      <c r="P149" s="68" t="s">
        <v>82</v>
      </c>
      <c r="Q149" s="121" t="s">
        <v>58</v>
      </c>
      <c r="R149" s="68" t="s">
        <v>82</v>
      </c>
      <c r="S149" s="129"/>
      <c r="T149" s="121" t="s">
        <v>58</v>
      </c>
      <c r="U149" s="68"/>
      <c r="V149" s="127"/>
      <c r="W149" s="121" t="s">
        <v>58</v>
      </c>
      <c r="X149" s="68" t="s">
        <v>82</v>
      </c>
      <c r="Y149" s="68" t="s">
        <v>82</v>
      </c>
      <c r="Z149" s="121" t="s">
        <v>58</v>
      </c>
      <c r="AA149" s="68"/>
      <c r="AB149" s="68" t="s">
        <v>82</v>
      </c>
      <c r="AC149" s="68" t="s">
        <v>82</v>
      </c>
      <c r="AD149" s="121" t="s">
        <v>58</v>
      </c>
      <c r="AE149" s="68" t="s">
        <v>82</v>
      </c>
      <c r="AF149" s="68" t="s">
        <v>82</v>
      </c>
      <c r="AG149" s="121" t="s">
        <v>58</v>
      </c>
      <c r="AH149" s="68" t="s">
        <v>82</v>
      </c>
      <c r="AI149" s="69" t="s">
        <v>82</v>
      </c>
      <c r="AJ149" s="123" t="s">
        <v>70</v>
      </c>
      <c r="AK149" s="68" t="s">
        <v>82</v>
      </c>
      <c r="AL149" s="68"/>
      <c r="AM149" s="69" t="s">
        <v>82</v>
      </c>
      <c r="AN149" s="69" t="s">
        <v>82</v>
      </c>
      <c r="AO149" s="69" t="s">
        <v>82</v>
      </c>
      <c r="AP149" s="69" t="s">
        <v>82</v>
      </c>
      <c r="AQ149" s="45">
        <v>10</v>
      </c>
      <c r="AR149" s="25">
        <f t="shared" si="28"/>
        <v>170</v>
      </c>
      <c r="AS149" s="61">
        <f t="shared" si="20"/>
        <v>5.8823529411764705E-2</v>
      </c>
    </row>
    <row r="150" spans="1:45" ht="21" customHeight="1" x14ac:dyDescent="0.2">
      <c r="A150" s="190"/>
      <c r="B150" s="189"/>
      <c r="C150" s="34" t="s">
        <v>77</v>
      </c>
      <c r="D150" s="46"/>
      <c r="E150" s="44"/>
      <c r="F150" s="44"/>
      <c r="G150" s="44"/>
      <c r="H150" s="116" t="s">
        <v>57</v>
      </c>
      <c r="I150" s="44"/>
      <c r="J150" s="44"/>
      <c r="K150" s="111" t="s">
        <v>58</v>
      </c>
      <c r="L150" s="44"/>
      <c r="M150" s="44"/>
      <c r="N150" s="111" t="s">
        <v>58</v>
      </c>
      <c r="O150" s="44"/>
      <c r="P150" s="44"/>
      <c r="Q150" s="111" t="s">
        <v>58</v>
      </c>
      <c r="R150" s="44"/>
      <c r="S150" s="126"/>
      <c r="T150" s="111" t="s">
        <v>58</v>
      </c>
      <c r="U150" s="44"/>
      <c r="V150" s="126"/>
      <c r="W150" s="111" t="s">
        <v>58</v>
      </c>
      <c r="X150" s="44"/>
      <c r="Y150" s="44"/>
      <c r="Z150" s="114" t="s">
        <v>58</v>
      </c>
      <c r="AA150" s="113"/>
      <c r="AB150" s="44"/>
      <c r="AC150" s="44"/>
      <c r="AD150" s="111" t="s">
        <v>58</v>
      </c>
      <c r="AE150" s="44"/>
      <c r="AF150" s="44"/>
      <c r="AG150" s="111" t="s">
        <v>58</v>
      </c>
      <c r="AH150" s="44"/>
      <c r="AI150" s="45"/>
      <c r="AJ150" s="124" t="s">
        <v>70</v>
      </c>
      <c r="AK150" s="44"/>
      <c r="AL150" s="44"/>
      <c r="AM150" s="45"/>
      <c r="AN150" s="45"/>
      <c r="AO150" s="45"/>
      <c r="AP150" s="45"/>
      <c r="AQ150" s="45">
        <v>10</v>
      </c>
      <c r="AR150" s="25">
        <f t="shared" si="28"/>
        <v>170</v>
      </c>
      <c r="AS150" s="61">
        <f t="shared" si="20"/>
        <v>5.8823529411764705E-2</v>
      </c>
    </row>
    <row r="151" spans="1:45" ht="18" customHeight="1" x14ac:dyDescent="0.2">
      <c r="A151" s="190"/>
      <c r="B151" s="191"/>
      <c r="C151" s="34" t="s">
        <v>78</v>
      </c>
      <c r="D151" s="46"/>
      <c r="E151" s="44"/>
      <c r="F151" s="44"/>
      <c r="G151" s="44"/>
      <c r="H151" s="116" t="s">
        <v>57</v>
      </c>
      <c r="I151" s="44"/>
      <c r="J151" s="44"/>
      <c r="K151" s="111" t="s">
        <v>58</v>
      </c>
      <c r="L151" s="44"/>
      <c r="M151" s="44"/>
      <c r="N151" s="111" t="s">
        <v>58</v>
      </c>
      <c r="O151" s="44"/>
      <c r="P151" s="44"/>
      <c r="Q151" s="111" t="s">
        <v>58</v>
      </c>
      <c r="R151" s="44"/>
      <c r="S151" s="126"/>
      <c r="T151" s="111" t="s">
        <v>58</v>
      </c>
      <c r="U151" s="44"/>
      <c r="V151" s="126"/>
      <c r="W151" s="111" t="s">
        <v>58</v>
      </c>
      <c r="X151" s="44"/>
      <c r="Y151" s="44"/>
      <c r="Z151" s="114" t="s">
        <v>58</v>
      </c>
      <c r="AA151" s="44"/>
      <c r="AB151" s="44"/>
      <c r="AC151" s="44"/>
      <c r="AD151" s="111" t="s">
        <v>58</v>
      </c>
      <c r="AE151" s="44"/>
      <c r="AF151" s="44"/>
      <c r="AG151" s="111" t="s">
        <v>58</v>
      </c>
      <c r="AH151" s="44"/>
      <c r="AI151" s="45"/>
      <c r="AJ151" s="124" t="s">
        <v>70</v>
      </c>
      <c r="AK151" s="44"/>
      <c r="AL151" s="44"/>
      <c r="AM151" s="45"/>
      <c r="AN151" s="45"/>
      <c r="AO151" s="45"/>
      <c r="AP151" s="45"/>
      <c r="AQ151" s="45">
        <v>10</v>
      </c>
      <c r="AR151" s="25">
        <f t="shared" si="28"/>
        <v>170</v>
      </c>
      <c r="AS151" s="61">
        <f t="shared" si="20"/>
        <v>5.8823529411764705E-2</v>
      </c>
    </row>
    <row r="152" spans="1:45" ht="21" customHeight="1" x14ac:dyDescent="0.2">
      <c r="A152" s="190"/>
      <c r="B152" s="188" t="s">
        <v>83</v>
      </c>
      <c r="C152" s="34" t="s">
        <v>75</v>
      </c>
      <c r="D152" s="46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114" t="s">
        <v>62</v>
      </c>
      <c r="T152" s="44"/>
      <c r="U152" s="44"/>
      <c r="V152" s="44"/>
      <c r="W152" s="44"/>
      <c r="X152" s="44"/>
      <c r="Y152" s="44"/>
      <c r="Z152" s="44"/>
      <c r="AA152" s="44"/>
      <c r="AB152" s="114" t="s">
        <v>62</v>
      </c>
      <c r="AC152" s="44"/>
      <c r="AD152" s="56"/>
      <c r="AE152" s="44"/>
      <c r="AF152" s="44"/>
      <c r="AG152" s="44"/>
      <c r="AH152" s="60" t="s">
        <v>70</v>
      </c>
      <c r="AI152" s="45"/>
      <c r="AJ152" s="45"/>
      <c r="AK152" s="44"/>
      <c r="AL152" s="44"/>
      <c r="AM152" s="45"/>
      <c r="AN152" s="45"/>
      <c r="AO152" s="45"/>
      <c r="AP152" s="45"/>
      <c r="AQ152" s="45">
        <v>3</v>
      </c>
      <c r="AR152" s="25">
        <f t="shared" ref="AR152:AR155" si="29">34*3</f>
        <v>102</v>
      </c>
      <c r="AS152" s="61">
        <f t="shared" si="20"/>
        <v>2.9411764705882353E-2</v>
      </c>
    </row>
    <row r="153" spans="1:45" ht="18.75" customHeight="1" x14ac:dyDescent="0.2">
      <c r="A153" s="190"/>
      <c r="B153" s="189"/>
      <c r="C153" s="34" t="s">
        <v>76</v>
      </c>
      <c r="D153" s="46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114" t="s">
        <v>62</v>
      </c>
      <c r="T153" s="44"/>
      <c r="U153" s="44"/>
      <c r="V153" s="44"/>
      <c r="W153" s="44"/>
      <c r="X153" s="44"/>
      <c r="Y153" s="44"/>
      <c r="Z153" s="44"/>
      <c r="AA153" s="44"/>
      <c r="AB153" s="114" t="s">
        <v>62</v>
      </c>
      <c r="AC153" s="44"/>
      <c r="AD153" s="44"/>
      <c r="AE153" s="44"/>
      <c r="AF153" s="44"/>
      <c r="AG153" s="44"/>
      <c r="AH153" s="60" t="s">
        <v>70</v>
      </c>
      <c r="AI153" s="45"/>
      <c r="AJ153" s="45"/>
      <c r="AK153" s="44"/>
      <c r="AL153" s="44"/>
      <c r="AM153" s="45"/>
      <c r="AN153" s="45"/>
      <c r="AO153" s="45"/>
      <c r="AP153" s="45"/>
      <c r="AQ153" s="45">
        <v>3</v>
      </c>
      <c r="AR153" s="25">
        <f t="shared" si="29"/>
        <v>102</v>
      </c>
      <c r="AS153" s="61">
        <f t="shared" si="20"/>
        <v>2.9411764705882353E-2</v>
      </c>
    </row>
    <row r="154" spans="1:45" ht="18.75" customHeight="1" x14ac:dyDescent="0.2">
      <c r="A154" s="190"/>
      <c r="B154" s="189"/>
      <c r="C154" s="34" t="s">
        <v>77</v>
      </c>
      <c r="D154" s="46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114" t="s">
        <v>62</v>
      </c>
      <c r="T154" s="44"/>
      <c r="U154" s="44"/>
      <c r="V154" s="44"/>
      <c r="W154" s="44"/>
      <c r="X154" s="44"/>
      <c r="Y154" s="44"/>
      <c r="Z154" s="44"/>
      <c r="AA154" s="44"/>
      <c r="AB154" s="114" t="s">
        <v>62</v>
      </c>
      <c r="AC154" s="44"/>
      <c r="AD154" s="44"/>
      <c r="AE154" s="44"/>
      <c r="AF154" s="44"/>
      <c r="AG154" s="44"/>
      <c r="AH154" s="60" t="s">
        <v>70</v>
      </c>
      <c r="AI154" s="45"/>
      <c r="AJ154" s="45"/>
      <c r="AK154" s="44"/>
      <c r="AL154" s="44"/>
      <c r="AM154" s="45"/>
      <c r="AN154" s="45"/>
      <c r="AO154" s="45"/>
      <c r="AP154" s="45"/>
      <c r="AQ154" s="45">
        <v>3</v>
      </c>
      <c r="AR154" s="25">
        <f t="shared" si="29"/>
        <v>102</v>
      </c>
      <c r="AS154" s="61">
        <f t="shared" si="20"/>
        <v>2.9411764705882353E-2</v>
      </c>
    </row>
    <row r="155" spans="1:45" ht="18" customHeight="1" x14ac:dyDescent="0.2">
      <c r="A155" s="190"/>
      <c r="B155" s="191"/>
      <c r="C155" s="34" t="s">
        <v>78</v>
      </c>
      <c r="D155" s="62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114" t="s">
        <v>62</v>
      </c>
      <c r="T155" s="25"/>
      <c r="U155" s="44"/>
      <c r="V155" s="44"/>
      <c r="W155" s="44"/>
      <c r="X155" s="44"/>
      <c r="Y155" s="44"/>
      <c r="Z155" s="44"/>
      <c r="AA155" s="44"/>
      <c r="AB155" s="114" t="s">
        <v>62</v>
      </c>
      <c r="AC155" s="44"/>
      <c r="AD155" s="44"/>
      <c r="AE155" s="44"/>
      <c r="AF155" s="44"/>
      <c r="AG155" s="44"/>
      <c r="AH155" s="60" t="s">
        <v>70</v>
      </c>
      <c r="AI155" s="45"/>
      <c r="AJ155" s="45"/>
      <c r="AK155" s="44"/>
      <c r="AL155" s="44"/>
      <c r="AM155" s="45"/>
      <c r="AN155" s="45"/>
      <c r="AO155" s="45"/>
      <c r="AP155" s="45"/>
      <c r="AQ155" s="45">
        <v>3</v>
      </c>
      <c r="AR155" s="25">
        <f t="shared" si="29"/>
        <v>102</v>
      </c>
      <c r="AS155" s="61">
        <f t="shared" si="20"/>
        <v>2.9411764705882353E-2</v>
      </c>
    </row>
    <row r="156" spans="1:45" ht="18" customHeight="1" x14ac:dyDescent="0.2">
      <c r="A156" s="190"/>
      <c r="B156" s="188" t="s">
        <v>84</v>
      </c>
      <c r="C156" s="34" t="s">
        <v>75</v>
      </c>
      <c r="D156" s="46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114" t="s">
        <v>58</v>
      </c>
      <c r="Y156" s="44"/>
      <c r="Z156" s="44"/>
      <c r="AA156" s="44"/>
      <c r="AB156" s="44"/>
      <c r="AC156" s="44"/>
      <c r="AD156" s="44"/>
      <c r="AE156" s="44"/>
      <c r="AF156" s="44"/>
      <c r="AG156" s="25"/>
      <c r="AH156" s="44"/>
      <c r="AI156" s="60" t="s">
        <v>70</v>
      </c>
      <c r="AJ156" s="45"/>
      <c r="AK156" s="44"/>
      <c r="AL156" s="44"/>
      <c r="AM156" s="45"/>
      <c r="AN156" s="45"/>
      <c r="AO156" s="45"/>
      <c r="AP156" s="45"/>
      <c r="AQ156" s="45">
        <v>2</v>
      </c>
      <c r="AR156" s="25">
        <f t="shared" ref="AR156:AR171" si="30">34*1</f>
        <v>34</v>
      </c>
      <c r="AS156" s="61">
        <f t="shared" si="20"/>
        <v>5.8823529411764705E-2</v>
      </c>
    </row>
    <row r="157" spans="1:45" ht="18" customHeight="1" x14ac:dyDescent="0.2">
      <c r="A157" s="190"/>
      <c r="B157" s="189"/>
      <c r="C157" s="34" t="s">
        <v>76</v>
      </c>
      <c r="D157" s="46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114" t="s">
        <v>58</v>
      </c>
      <c r="Y157" s="44"/>
      <c r="Z157" s="44"/>
      <c r="AA157" s="44"/>
      <c r="AB157" s="44"/>
      <c r="AC157" s="44"/>
      <c r="AD157" s="44"/>
      <c r="AE157" s="44"/>
      <c r="AF157" s="44"/>
      <c r="AG157" s="25"/>
      <c r="AH157" s="44"/>
      <c r="AI157" s="60" t="s">
        <v>70</v>
      </c>
      <c r="AJ157" s="45"/>
      <c r="AK157" s="44"/>
      <c r="AL157" s="44"/>
      <c r="AM157" s="45"/>
      <c r="AN157" s="45"/>
      <c r="AO157" s="45"/>
      <c r="AP157" s="45"/>
      <c r="AQ157" s="45">
        <v>2</v>
      </c>
      <c r="AR157" s="25">
        <f t="shared" si="30"/>
        <v>34</v>
      </c>
      <c r="AS157" s="61">
        <f t="shared" si="20"/>
        <v>5.8823529411764705E-2</v>
      </c>
    </row>
    <row r="158" spans="1:45" ht="15.75" customHeight="1" x14ac:dyDescent="0.2">
      <c r="A158" s="190"/>
      <c r="B158" s="189"/>
      <c r="C158" s="34" t="s">
        <v>77</v>
      </c>
      <c r="D158" s="46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114" t="s">
        <v>58</v>
      </c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60" t="s">
        <v>70</v>
      </c>
      <c r="AJ158" s="25"/>
      <c r="AK158" s="44"/>
      <c r="AL158" s="44"/>
      <c r="AM158" s="45"/>
      <c r="AN158" s="45"/>
      <c r="AO158" s="45"/>
      <c r="AP158" s="45"/>
      <c r="AQ158" s="45">
        <v>2</v>
      </c>
      <c r="AR158" s="25">
        <f t="shared" si="30"/>
        <v>34</v>
      </c>
      <c r="AS158" s="61">
        <f t="shared" si="20"/>
        <v>5.8823529411764705E-2</v>
      </c>
    </row>
    <row r="159" spans="1:45" ht="18.75" customHeight="1" x14ac:dyDescent="0.2">
      <c r="A159" s="190"/>
      <c r="B159" s="191"/>
      <c r="C159" s="34" t="s">
        <v>78</v>
      </c>
      <c r="D159" s="46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114" t="s">
        <v>58</v>
      </c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60" t="s">
        <v>70</v>
      </c>
      <c r="AJ159" s="44"/>
      <c r="AK159" s="44"/>
      <c r="AL159" s="44"/>
      <c r="AM159" s="45"/>
      <c r="AN159" s="45"/>
      <c r="AO159" s="45"/>
      <c r="AP159" s="45"/>
      <c r="AQ159" s="45">
        <v>2</v>
      </c>
      <c r="AR159" s="25">
        <f t="shared" si="30"/>
        <v>34</v>
      </c>
      <c r="AS159" s="61">
        <f t="shared" si="20"/>
        <v>5.8823529411764705E-2</v>
      </c>
    </row>
    <row r="160" spans="1:45" ht="18" customHeight="1" x14ac:dyDescent="0.2">
      <c r="A160" s="190"/>
      <c r="B160" s="188" t="s">
        <v>85</v>
      </c>
      <c r="C160" s="34" t="s">
        <v>75</v>
      </c>
      <c r="D160" s="46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25"/>
      <c r="AG160" s="25"/>
      <c r="AH160" s="44"/>
      <c r="AI160" s="60" t="s">
        <v>70</v>
      </c>
      <c r="AJ160" s="45"/>
      <c r="AK160" s="25"/>
      <c r="AL160" s="44"/>
      <c r="AM160" s="45"/>
      <c r="AN160" s="45"/>
      <c r="AO160" s="45"/>
      <c r="AP160" s="45"/>
      <c r="AQ160" s="45">
        <v>1</v>
      </c>
      <c r="AR160" s="25">
        <f t="shared" si="30"/>
        <v>34</v>
      </c>
      <c r="AS160" s="61">
        <f t="shared" si="20"/>
        <v>2.9411764705882353E-2</v>
      </c>
    </row>
    <row r="161" spans="1:45" ht="15.75" customHeight="1" x14ac:dyDescent="0.2">
      <c r="A161" s="190"/>
      <c r="B161" s="189"/>
      <c r="C161" s="34" t="s">
        <v>76</v>
      </c>
      <c r="D161" s="62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25"/>
      <c r="AG161" s="25"/>
      <c r="AH161" s="44"/>
      <c r="AI161" s="60" t="s">
        <v>70</v>
      </c>
      <c r="AJ161" s="45"/>
      <c r="AK161" s="25"/>
      <c r="AL161" s="44"/>
      <c r="AM161" s="45"/>
      <c r="AN161" s="45"/>
      <c r="AO161" s="45"/>
      <c r="AP161" s="45"/>
      <c r="AQ161" s="45">
        <v>1</v>
      </c>
      <c r="AR161" s="25">
        <f t="shared" si="30"/>
        <v>34</v>
      </c>
      <c r="AS161" s="61">
        <f t="shared" si="20"/>
        <v>2.9411764705882353E-2</v>
      </c>
    </row>
    <row r="162" spans="1:45" ht="15.75" customHeight="1" x14ac:dyDescent="0.2">
      <c r="A162" s="190"/>
      <c r="B162" s="189"/>
      <c r="C162" s="34" t="s">
        <v>77</v>
      </c>
      <c r="D162" s="62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25"/>
      <c r="AG162" s="25"/>
      <c r="AH162" s="44"/>
      <c r="AI162" s="60" t="s">
        <v>70</v>
      </c>
      <c r="AJ162" s="45"/>
      <c r="AK162" s="25"/>
      <c r="AL162" s="44"/>
      <c r="AM162" s="45"/>
      <c r="AN162" s="45"/>
      <c r="AO162" s="45"/>
      <c r="AP162" s="45"/>
      <c r="AQ162" s="45">
        <v>1</v>
      </c>
      <c r="AR162" s="25">
        <f t="shared" si="30"/>
        <v>34</v>
      </c>
      <c r="AS162" s="61">
        <f t="shared" si="20"/>
        <v>2.9411764705882353E-2</v>
      </c>
    </row>
    <row r="163" spans="1:45" ht="15.75" customHeight="1" x14ac:dyDescent="0.2">
      <c r="A163" s="190"/>
      <c r="B163" s="191"/>
      <c r="C163" s="34" t="s">
        <v>78</v>
      </c>
      <c r="D163" s="62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25"/>
      <c r="AG163" s="25"/>
      <c r="AH163" s="44"/>
      <c r="AI163" s="60" t="s">
        <v>70</v>
      </c>
      <c r="AJ163" s="45"/>
      <c r="AK163" s="25"/>
      <c r="AL163" s="44"/>
      <c r="AM163" s="45"/>
      <c r="AN163" s="45"/>
      <c r="AO163" s="45"/>
      <c r="AP163" s="45"/>
      <c r="AQ163" s="45">
        <v>1</v>
      </c>
      <c r="AR163" s="25">
        <f t="shared" si="30"/>
        <v>34</v>
      </c>
      <c r="AS163" s="61">
        <f t="shared" si="20"/>
        <v>2.9411764705882353E-2</v>
      </c>
    </row>
    <row r="164" spans="1:45" ht="18" customHeight="1" x14ac:dyDescent="0.2">
      <c r="A164" s="190"/>
      <c r="B164" s="174" t="s">
        <v>50</v>
      </c>
      <c r="C164" s="34" t="s">
        <v>75</v>
      </c>
      <c r="D164" s="62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25"/>
      <c r="AG164" s="25"/>
      <c r="AH164" s="44"/>
      <c r="AI164" s="44"/>
      <c r="AJ164" s="148" t="s">
        <v>154</v>
      </c>
      <c r="AK164" s="25"/>
      <c r="AL164" s="44"/>
      <c r="AM164" s="45"/>
      <c r="AN164" s="45"/>
      <c r="AO164" s="45"/>
      <c r="AP164" s="45"/>
      <c r="AQ164" s="45">
        <v>1</v>
      </c>
      <c r="AR164" s="25">
        <f t="shared" si="30"/>
        <v>34</v>
      </c>
      <c r="AS164" s="61">
        <f t="shared" si="20"/>
        <v>2.9411764705882353E-2</v>
      </c>
    </row>
    <row r="165" spans="1:45" ht="14.25" customHeight="1" x14ac:dyDescent="0.2">
      <c r="A165" s="190"/>
      <c r="B165" s="174"/>
      <c r="C165" s="34" t="s">
        <v>76</v>
      </c>
      <c r="D165" s="62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25"/>
      <c r="AG165" s="25"/>
      <c r="AH165" s="44"/>
      <c r="AI165" s="44"/>
      <c r="AJ165" s="148" t="s">
        <v>154</v>
      </c>
      <c r="AK165" s="25"/>
      <c r="AL165" s="44"/>
      <c r="AM165" s="45"/>
      <c r="AN165" s="45"/>
      <c r="AO165" s="45"/>
      <c r="AP165" s="45"/>
      <c r="AQ165" s="45">
        <v>1</v>
      </c>
      <c r="AR165" s="25">
        <f t="shared" si="30"/>
        <v>34</v>
      </c>
      <c r="AS165" s="61">
        <f t="shared" si="20"/>
        <v>2.9411764705882353E-2</v>
      </c>
    </row>
    <row r="166" spans="1:45" ht="14.25" customHeight="1" x14ac:dyDescent="0.2">
      <c r="A166" s="190"/>
      <c r="B166" s="174"/>
      <c r="C166" s="34" t="s">
        <v>77</v>
      </c>
      <c r="D166" s="62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25"/>
      <c r="AG166" s="25"/>
      <c r="AH166" s="44"/>
      <c r="AI166" s="44"/>
      <c r="AJ166" s="148" t="s">
        <v>154</v>
      </c>
      <c r="AK166" s="25"/>
      <c r="AL166" s="44"/>
      <c r="AM166" s="45"/>
      <c r="AN166" s="45"/>
      <c r="AO166" s="45"/>
      <c r="AP166" s="45"/>
      <c r="AQ166" s="45">
        <v>1</v>
      </c>
      <c r="AR166" s="25">
        <f t="shared" si="30"/>
        <v>34</v>
      </c>
      <c r="AS166" s="61">
        <f t="shared" ref="AS166:AS229" si="31">AQ166/AR166</f>
        <v>2.9411764705882353E-2</v>
      </c>
    </row>
    <row r="167" spans="1:45" ht="12.75" customHeight="1" x14ac:dyDescent="0.2">
      <c r="A167" s="190"/>
      <c r="B167" s="174"/>
      <c r="C167" s="34" t="s">
        <v>78</v>
      </c>
      <c r="D167" s="62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25"/>
      <c r="AG167" s="25"/>
      <c r="AH167" s="44"/>
      <c r="AI167" s="44"/>
      <c r="AJ167" s="148" t="s">
        <v>154</v>
      </c>
      <c r="AK167" s="25"/>
      <c r="AL167" s="44"/>
      <c r="AM167" s="45"/>
      <c r="AN167" s="45"/>
      <c r="AO167" s="45"/>
      <c r="AP167" s="45"/>
      <c r="AQ167" s="45">
        <v>1</v>
      </c>
      <c r="AR167" s="25">
        <f t="shared" si="30"/>
        <v>34</v>
      </c>
      <c r="AS167" s="61">
        <f t="shared" si="31"/>
        <v>2.9411764705882353E-2</v>
      </c>
    </row>
    <row r="168" spans="1:45" ht="12.75" customHeight="1" x14ac:dyDescent="0.2">
      <c r="A168" s="190"/>
      <c r="B168" s="188" t="s">
        <v>51</v>
      </c>
      <c r="C168" s="34" t="s">
        <v>75</v>
      </c>
      <c r="D168" s="62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25"/>
      <c r="AG168" s="25"/>
      <c r="AH168" s="44"/>
      <c r="AI168" s="44"/>
      <c r="AJ168" s="45"/>
      <c r="AK168" s="114" t="s">
        <v>150</v>
      </c>
      <c r="AL168" s="25"/>
      <c r="AM168" s="45"/>
      <c r="AN168" s="45"/>
      <c r="AO168" s="45"/>
      <c r="AP168" s="45"/>
      <c r="AQ168" s="45">
        <v>1</v>
      </c>
      <c r="AR168" s="25">
        <f t="shared" si="30"/>
        <v>34</v>
      </c>
      <c r="AS168" s="61">
        <f t="shared" si="31"/>
        <v>2.9411764705882353E-2</v>
      </c>
    </row>
    <row r="169" spans="1:45" ht="12.75" customHeight="1" x14ac:dyDescent="0.2">
      <c r="A169" s="190"/>
      <c r="B169" s="189"/>
      <c r="C169" s="34" t="s">
        <v>76</v>
      </c>
      <c r="D169" s="62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25"/>
      <c r="AG169" s="25"/>
      <c r="AH169" s="44"/>
      <c r="AI169" s="44"/>
      <c r="AJ169" s="45"/>
      <c r="AK169" s="114" t="s">
        <v>150</v>
      </c>
      <c r="AL169" s="25"/>
      <c r="AM169" s="45"/>
      <c r="AN169" s="45"/>
      <c r="AO169" s="45"/>
      <c r="AP169" s="45"/>
      <c r="AQ169" s="45">
        <v>1</v>
      </c>
      <c r="AR169" s="25">
        <f t="shared" si="30"/>
        <v>34</v>
      </c>
      <c r="AS169" s="61">
        <f t="shared" si="31"/>
        <v>2.9411764705882353E-2</v>
      </c>
    </row>
    <row r="170" spans="1:45" ht="12.75" customHeight="1" x14ac:dyDescent="0.2">
      <c r="A170" s="190"/>
      <c r="B170" s="189"/>
      <c r="C170" s="34" t="s">
        <v>77</v>
      </c>
      <c r="D170" s="62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25"/>
      <c r="AG170" s="25"/>
      <c r="AH170" s="44"/>
      <c r="AI170" s="44"/>
      <c r="AJ170" s="45"/>
      <c r="AK170" s="114" t="s">
        <v>150</v>
      </c>
      <c r="AL170" s="25"/>
      <c r="AM170" s="45"/>
      <c r="AN170" s="45"/>
      <c r="AO170" s="45"/>
      <c r="AP170" s="45"/>
      <c r="AQ170" s="45">
        <v>1</v>
      </c>
      <c r="AR170" s="25">
        <f t="shared" si="30"/>
        <v>34</v>
      </c>
      <c r="AS170" s="61">
        <f t="shared" si="31"/>
        <v>2.9411764705882353E-2</v>
      </c>
    </row>
    <row r="171" spans="1:45" ht="12.75" customHeight="1" x14ac:dyDescent="0.2">
      <c r="A171" s="190"/>
      <c r="B171" s="191"/>
      <c r="C171" s="34" t="s">
        <v>78</v>
      </c>
      <c r="D171" s="62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25"/>
      <c r="AG171" s="25"/>
      <c r="AH171" s="44"/>
      <c r="AI171" s="44"/>
      <c r="AJ171" s="45"/>
      <c r="AK171" s="114" t="s">
        <v>150</v>
      </c>
      <c r="AL171" s="25"/>
      <c r="AM171" s="45"/>
      <c r="AN171" s="45"/>
      <c r="AO171" s="45"/>
      <c r="AP171" s="45"/>
      <c r="AQ171" s="45">
        <v>1</v>
      </c>
      <c r="AR171" s="25">
        <f t="shared" si="30"/>
        <v>34</v>
      </c>
      <c r="AS171" s="61">
        <f t="shared" si="31"/>
        <v>2.9411764705882353E-2</v>
      </c>
    </row>
    <row r="172" spans="1:45" ht="15" customHeight="1" x14ac:dyDescent="0.2">
      <c r="A172" s="190"/>
      <c r="B172" s="174" t="s">
        <v>86</v>
      </c>
      <c r="C172" s="34" t="s">
        <v>75</v>
      </c>
      <c r="D172" s="62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25"/>
      <c r="AI172" s="25"/>
      <c r="AJ172" s="148" t="s">
        <v>154</v>
      </c>
      <c r="AK172" s="44"/>
      <c r="AL172" s="44"/>
      <c r="AM172" s="45"/>
      <c r="AN172" s="45"/>
      <c r="AO172" s="45"/>
      <c r="AP172" s="45"/>
      <c r="AQ172" s="45">
        <v>1</v>
      </c>
      <c r="AR172" s="25">
        <f t="shared" ref="AR172:AR179" si="32">34*2</f>
        <v>68</v>
      </c>
      <c r="AS172" s="61">
        <f t="shared" si="31"/>
        <v>1.4705882352941176E-2</v>
      </c>
    </row>
    <row r="173" spans="1:45" ht="15" customHeight="1" x14ac:dyDescent="0.2">
      <c r="A173" s="190"/>
      <c r="B173" s="174"/>
      <c r="C173" s="34" t="s">
        <v>76</v>
      </c>
      <c r="D173" s="62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25"/>
      <c r="AI173" s="25"/>
      <c r="AJ173" s="148" t="s">
        <v>154</v>
      </c>
      <c r="AK173" s="44"/>
      <c r="AL173" s="44"/>
      <c r="AM173" s="45"/>
      <c r="AN173" s="45"/>
      <c r="AO173" s="45"/>
      <c r="AP173" s="45"/>
      <c r="AQ173" s="45">
        <v>1</v>
      </c>
      <c r="AR173" s="25">
        <f t="shared" si="32"/>
        <v>68</v>
      </c>
      <c r="AS173" s="61">
        <f t="shared" si="31"/>
        <v>1.4705882352941176E-2</v>
      </c>
    </row>
    <row r="174" spans="1:45" ht="12.75" customHeight="1" x14ac:dyDescent="0.2">
      <c r="A174" s="190"/>
      <c r="B174" s="174"/>
      <c r="C174" s="34" t="s">
        <v>77</v>
      </c>
      <c r="D174" s="46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25"/>
      <c r="AI174" s="25"/>
      <c r="AJ174" s="148" t="s">
        <v>154</v>
      </c>
      <c r="AK174" s="44"/>
      <c r="AL174" s="44"/>
      <c r="AM174" s="45"/>
      <c r="AN174" s="45"/>
      <c r="AO174" s="45"/>
      <c r="AP174" s="45"/>
      <c r="AQ174" s="45">
        <v>1</v>
      </c>
      <c r="AR174" s="25">
        <f t="shared" si="32"/>
        <v>68</v>
      </c>
      <c r="AS174" s="61">
        <f t="shared" si="31"/>
        <v>1.4705882352941176E-2</v>
      </c>
    </row>
    <row r="175" spans="1:45" ht="15" customHeight="1" x14ac:dyDescent="0.2">
      <c r="A175" s="190"/>
      <c r="B175" s="174"/>
      <c r="C175" s="34" t="s">
        <v>78</v>
      </c>
      <c r="D175" s="46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25"/>
      <c r="AI175" s="25"/>
      <c r="AJ175" s="148" t="s">
        <v>154</v>
      </c>
      <c r="AK175" s="44"/>
      <c r="AL175" s="44"/>
      <c r="AM175" s="45"/>
      <c r="AN175" s="45"/>
      <c r="AO175" s="45"/>
      <c r="AP175" s="45"/>
      <c r="AQ175" s="45">
        <v>1</v>
      </c>
      <c r="AR175" s="25">
        <f t="shared" si="32"/>
        <v>68</v>
      </c>
      <c r="AS175" s="61">
        <f t="shared" si="31"/>
        <v>1.4705882352941176E-2</v>
      </c>
    </row>
    <row r="176" spans="1:45" ht="15" customHeight="1" x14ac:dyDescent="0.2">
      <c r="A176" s="190"/>
      <c r="B176" s="188" t="s">
        <v>53</v>
      </c>
      <c r="C176" s="34" t="s">
        <v>75</v>
      </c>
      <c r="D176" s="46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25"/>
      <c r="AI176" s="25"/>
      <c r="AJ176" s="45"/>
      <c r="AK176" s="44"/>
      <c r="AL176" s="44"/>
      <c r="AM176" s="45"/>
      <c r="AN176" s="45"/>
      <c r="AO176" s="45"/>
      <c r="AP176" s="45"/>
      <c r="AQ176" s="45">
        <f t="shared" ref="AQ176:AQ179" si="33">SUM(E176:AP176)</f>
        <v>0</v>
      </c>
      <c r="AR176" s="25">
        <f t="shared" si="32"/>
        <v>68</v>
      </c>
      <c r="AS176" s="61">
        <f t="shared" si="31"/>
        <v>0</v>
      </c>
    </row>
    <row r="177" spans="1:45" ht="15" customHeight="1" x14ac:dyDescent="0.2">
      <c r="A177" s="190"/>
      <c r="B177" s="189"/>
      <c r="C177" s="34" t="s">
        <v>76</v>
      </c>
      <c r="D177" s="46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25"/>
      <c r="AI177" s="25"/>
      <c r="AJ177" s="45"/>
      <c r="AK177" s="44"/>
      <c r="AL177" s="44"/>
      <c r="AM177" s="45"/>
      <c r="AN177" s="45"/>
      <c r="AO177" s="45"/>
      <c r="AP177" s="45"/>
      <c r="AQ177" s="45">
        <f t="shared" si="33"/>
        <v>0</v>
      </c>
      <c r="AR177" s="25">
        <f t="shared" si="32"/>
        <v>68</v>
      </c>
      <c r="AS177" s="61">
        <f t="shared" si="31"/>
        <v>0</v>
      </c>
    </row>
    <row r="178" spans="1:45" ht="14.25" customHeight="1" x14ac:dyDescent="0.2">
      <c r="A178" s="190"/>
      <c r="B178" s="189"/>
      <c r="C178" s="34" t="s">
        <v>77</v>
      </c>
      <c r="D178" s="46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25"/>
      <c r="AI178" s="25"/>
      <c r="AJ178" s="45"/>
      <c r="AK178" s="44"/>
      <c r="AL178" s="44"/>
      <c r="AM178" s="45"/>
      <c r="AN178" s="45"/>
      <c r="AO178" s="45"/>
      <c r="AP178" s="45"/>
      <c r="AQ178" s="45">
        <f t="shared" si="33"/>
        <v>0</v>
      </c>
      <c r="AR178" s="25">
        <f t="shared" si="32"/>
        <v>68</v>
      </c>
      <c r="AS178" s="61">
        <f t="shared" si="31"/>
        <v>0</v>
      </c>
    </row>
    <row r="179" spans="1:45" ht="14.25" customHeight="1" x14ac:dyDescent="0.2">
      <c r="A179" s="190"/>
      <c r="B179" s="189"/>
      <c r="C179" s="34" t="s">
        <v>78</v>
      </c>
      <c r="D179" s="46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25"/>
      <c r="AI179" s="25"/>
      <c r="AJ179" s="45"/>
      <c r="AK179" s="44"/>
      <c r="AL179" s="44"/>
      <c r="AM179" s="45"/>
      <c r="AN179" s="45"/>
      <c r="AO179" s="45"/>
      <c r="AP179" s="45"/>
      <c r="AQ179" s="45">
        <f t="shared" si="33"/>
        <v>0</v>
      </c>
      <c r="AR179" s="25">
        <f t="shared" si="32"/>
        <v>68</v>
      </c>
      <c r="AS179" s="61">
        <f t="shared" si="31"/>
        <v>0</v>
      </c>
    </row>
    <row r="180" spans="1:45" ht="27" customHeight="1" x14ac:dyDescent="0.2">
      <c r="A180" s="71"/>
      <c r="B180" s="223"/>
      <c r="C180" s="224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4"/>
      <c r="W180" s="224"/>
      <c r="X180" s="224"/>
      <c r="Y180" s="224"/>
      <c r="Z180" s="224"/>
      <c r="AA180" s="224"/>
      <c r="AB180" s="224"/>
      <c r="AC180" s="224"/>
      <c r="AD180" s="224"/>
      <c r="AE180" s="224"/>
      <c r="AF180" s="224"/>
      <c r="AG180" s="224"/>
      <c r="AH180" s="224"/>
      <c r="AI180" s="224"/>
      <c r="AJ180" s="224"/>
      <c r="AK180" s="224"/>
      <c r="AL180" s="224"/>
      <c r="AM180" s="224"/>
      <c r="AN180" s="224"/>
      <c r="AO180" s="224"/>
      <c r="AP180" s="224"/>
      <c r="AQ180" s="224"/>
      <c r="AR180" s="224"/>
      <c r="AS180" s="225"/>
    </row>
    <row r="181" spans="1:45" s="29" customFormat="1" ht="87.75" customHeight="1" x14ac:dyDescent="0.2">
      <c r="A181" s="194" t="s">
        <v>87</v>
      </c>
      <c r="B181" s="226"/>
      <c r="C181" s="195"/>
      <c r="D181" s="227" t="s">
        <v>88</v>
      </c>
      <c r="E181" s="227"/>
      <c r="F181" s="227"/>
      <c r="G181" s="227"/>
      <c r="H181" s="227"/>
      <c r="I181" s="227"/>
      <c r="J181" s="227"/>
      <c r="K181" s="227"/>
      <c r="L181" s="227"/>
      <c r="M181" s="227"/>
      <c r="N181" s="227"/>
      <c r="O181" s="227"/>
      <c r="P181" s="227"/>
      <c r="Q181" s="227"/>
      <c r="R181" s="227"/>
      <c r="S181" s="227"/>
      <c r="T181" s="227"/>
      <c r="U181" s="227"/>
      <c r="V181" s="227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227"/>
      <c r="AH181" s="227"/>
      <c r="AI181" s="227"/>
      <c r="AJ181" s="227"/>
      <c r="AK181" s="227"/>
      <c r="AL181" s="227"/>
      <c r="AM181" s="227"/>
      <c r="AN181" s="227"/>
      <c r="AO181" s="227"/>
      <c r="AP181" s="228"/>
      <c r="AQ181" s="229" t="s">
        <v>25</v>
      </c>
      <c r="AR181" s="232" t="s">
        <v>26</v>
      </c>
      <c r="AS181" s="235" t="s">
        <v>27</v>
      </c>
    </row>
    <row r="182" spans="1:45" s="29" customFormat="1" ht="21.75" customHeight="1" x14ac:dyDescent="0.2">
      <c r="A182" s="174" t="s">
        <v>28</v>
      </c>
      <c r="B182" s="174"/>
      <c r="C182" s="174"/>
      <c r="D182" s="16" t="s">
        <v>30</v>
      </c>
      <c r="E182" s="211" t="s">
        <v>31</v>
      </c>
      <c r="F182" s="212"/>
      <c r="G182" s="212"/>
      <c r="H182" s="213"/>
      <c r="I182" s="211" t="s">
        <v>32</v>
      </c>
      <c r="J182" s="212"/>
      <c r="K182" s="212"/>
      <c r="L182" s="213"/>
      <c r="M182" s="211" t="s">
        <v>33</v>
      </c>
      <c r="N182" s="212"/>
      <c r="O182" s="212"/>
      <c r="P182" s="213"/>
      <c r="Q182" s="211" t="s">
        <v>34</v>
      </c>
      <c r="R182" s="212"/>
      <c r="S182" s="212"/>
      <c r="T182" s="213"/>
      <c r="U182" s="211" t="s">
        <v>35</v>
      </c>
      <c r="V182" s="212"/>
      <c r="W182" s="213"/>
      <c r="X182" s="211" t="s">
        <v>36</v>
      </c>
      <c r="Y182" s="212"/>
      <c r="Z182" s="212"/>
      <c r="AA182" s="213"/>
      <c r="AB182" s="211" t="s">
        <v>37</v>
      </c>
      <c r="AC182" s="212"/>
      <c r="AD182" s="213"/>
      <c r="AE182" s="211" t="s">
        <v>38</v>
      </c>
      <c r="AF182" s="212"/>
      <c r="AG182" s="212"/>
      <c r="AH182" s="212"/>
      <c r="AI182" s="213"/>
      <c r="AJ182" s="211" t="s">
        <v>39</v>
      </c>
      <c r="AK182" s="212"/>
      <c r="AL182" s="213"/>
      <c r="AM182" s="211" t="s">
        <v>40</v>
      </c>
      <c r="AN182" s="212"/>
      <c r="AO182" s="212"/>
      <c r="AP182" s="213"/>
      <c r="AQ182" s="230"/>
      <c r="AR182" s="233"/>
      <c r="AS182" s="236"/>
    </row>
    <row r="183" spans="1:45" s="35" customFormat="1" ht="11.25" customHeight="1" x14ac:dyDescent="0.2">
      <c r="A183" s="174"/>
      <c r="B183" s="174"/>
      <c r="C183" s="174"/>
      <c r="D183" s="62" t="s">
        <v>41</v>
      </c>
      <c r="E183" s="73">
        <v>1</v>
      </c>
      <c r="F183" s="38">
        <v>2</v>
      </c>
      <c r="G183" s="38">
        <v>3</v>
      </c>
      <c r="H183" s="38">
        <v>4</v>
      </c>
      <c r="I183" s="38">
        <v>5</v>
      </c>
      <c r="J183" s="38">
        <v>6</v>
      </c>
      <c r="K183" s="38">
        <v>7</v>
      </c>
      <c r="L183" s="38">
        <v>8</v>
      </c>
      <c r="M183" s="38">
        <v>9</v>
      </c>
      <c r="N183" s="38">
        <v>10</v>
      </c>
      <c r="O183" s="38">
        <v>11</v>
      </c>
      <c r="P183" s="38">
        <v>12</v>
      </c>
      <c r="Q183" s="38">
        <v>13</v>
      </c>
      <c r="R183" s="38">
        <v>14</v>
      </c>
      <c r="S183" s="38">
        <v>15</v>
      </c>
      <c r="T183" s="38">
        <v>16</v>
      </c>
      <c r="U183" s="38">
        <v>17</v>
      </c>
      <c r="V183" s="38">
        <v>18</v>
      </c>
      <c r="W183" s="38">
        <v>19</v>
      </c>
      <c r="X183" s="38">
        <v>20</v>
      </c>
      <c r="Y183" s="38">
        <v>21</v>
      </c>
      <c r="Z183" s="38">
        <v>22</v>
      </c>
      <c r="AA183" s="38">
        <v>23</v>
      </c>
      <c r="AB183" s="38">
        <v>24</v>
      </c>
      <c r="AC183" s="38">
        <v>25</v>
      </c>
      <c r="AD183" s="38">
        <v>26</v>
      </c>
      <c r="AE183" s="38">
        <v>27</v>
      </c>
      <c r="AF183" s="38">
        <v>28</v>
      </c>
      <c r="AG183" s="38">
        <v>29</v>
      </c>
      <c r="AH183" s="38">
        <v>30</v>
      </c>
      <c r="AI183" s="38">
        <v>31</v>
      </c>
      <c r="AJ183" s="38">
        <v>32</v>
      </c>
      <c r="AK183" s="38">
        <v>33</v>
      </c>
      <c r="AL183" s="38">
        <v>34</v>
      </c>
      <c r="AM183" s="38">
        <v>35</v>
      </c>
      <c r="AN183" s="38">
        <v>36</v>
      </c>
      <c r="AO183" s="38">
        <v>37</v>
      </c>
      <c r="AP183" s="38">
        <v>38</v>
      </c>
      <c r="AQ183" s="231"/>
      <c r="AR183" s="234"/>
      <c r="AS183" s="237"/>
    </row>
    <row r="184" spans="1:45" ht="12.75" customHeight="1" x14ac:dyDescent="0.2">
      <c r="A184" s="222"/>
      <c r="B184" s="189" t="s">
        <v>43</v>
      </c>
      <c r="C184" s="37" t="s">
        <v>89</v>
      </c>
      <c r="D184" s="62"/>
      <c r="E184" s="38"/>
      <c r="F184" s="116" t="s">
        <v>57</v>
      </c>
      <c r="G184" s="44"/>
      <c r="H184" s="44"/>
      <c r="I184" s="44"/>
      <c r="J184" s="111" t="s">
        <v>58</v>
      </c>
      <c r="K184" s="44"/>
      <c r="L184" s="44"/>
      <c r="M184" s="44"/>
      <c r="N184" s="130"/>
      <c r="O184" s="114" t="s">
        <v>58</v>
      </c>
      <c r="P184" s="44"/>
      <c r="Q184" s="44"/>
      <c r="R184" s="114" t="s">
        <v>58</v>
      </c>
      <c r="S184" s="44"/>
      <c r="T184" s="44"/>
      <c r="U184" s="114" t="s">
        <v>58</v>
      </c>
      <c r="V184" s="44"/>
      <c r="W184" s="44"/>
      <c r="X184" s="114" t="s">
        <v>58</v>
      </c>
      <c r="Y184" s="44"/>
      <c r="Z184" s="44"/>
      <c r="AA184" s="114" t="s">
        <v>58</v>
      </c>
      <c r="AB184" s="44"/>
      <c r="AC184" s="44"/>
      <c r="AD184" s="114" t="s">
        <v>58</v>
      </c>
      <c r="AE184" s="44"/>
      <c r="AF184" s="44"/>
      <c r="AG184" s="114" t="s">
        <v>58</v>
      </c>
      <c r="AH184" s="44"/>
      <c r="AI184" s="44"/>
      <c r="AJ184" s="60" t="s">
        <v>70</v>
      </c>
      <c r="AK184" s="44"/>
      <c r="AL184" s="44"/>
      <c r="AM184" s="45"/>
      <c r="AN184" s="45"/>
      <c r="AO184" s="45"/>
      <c r="AP184" s="45"/>
      <c r="AQ184" s="45">
        <v>10</v>
      </c>
      <c r="AR184" s="25">
        <f t="shared" ref="AR184:AR188" si="34">34*6</f>
        <v>204</v>
      </c>
      <c r="AS184" s="61">
        <f t="shared" si="31"/>
        <v>4.9019607843137254E-2</v>
      </c>
    </row>
    <row r="185" spans="1:45" ht="12.75" customHeight="1" x14ac:dyDescent="0.2">
      <c r="A185" s="190"/>
      <c r="B185" s="189"/>
      <c r="C185" s="37" t="s">
        <v>90</v>
      </c>
      <c r="D185" s="62"/>
      <c r="E185" s="38"/>
      <c r="F185" s="116" t="s">
        <v>57</v>
      </c>
      <c r="G185" s="44"/>
      <c r="H185" s="44"/>
      <c r="I185" s="44"/>
      <c r="J185" s="111" t="s">
        <v>58</v>
      </c>
      <c r="K185" s="44"/>
      <c r="L185" s="44"/>
      <c r="M185" s="44"/>
      <c r="N185" s="130"/>
      <c r="O185" s="114" t="s">
        <v>58</v>
      </c>
      <c r="P185" s="44"/>
      <c r="Q185" s="44"/>
      <c r="R185" s="114" t="s">
        <v>58</v>
      </c>
      <c r="S185" s="44"/>
      <c r="T185" s="44"/>
      <c r="U185" s="114" t="s">
        <v>58</v>
      </c>
      <c r="V185" s="44"/>
      <c r="W185" s="44"/>
      <c r="X185" s="114" t="s">
        <v>58</v>
      </c>
      <c r="Y185" s="44"/>
      <c r="Z185" s="44"/>
      <c r="AA185" s="114" t="s">
        <v>58</v>
      </c>
      <c r="AB185" s="44"/>
      <c r="AC185" s="44"/>
      <c r="AD185" s="114" t="s">
        <v>58</v>
      </c>
      <c r="AE185" s="44"/>
      <c r="AF185" s="44"/>
      <c r="AG185" s="114" t="s">
        <v>58</v>
      </c>
      <c r="AH185" s="44"/>
      <c r="AI185" s="44"/>
      <c r="AJ185" s="60" t="s">
        <v>70</v>
      </c>
      <c r="AK185" s="44"/>
      <c r="AL185" s="44"/>
      <c r="AM185" s="45"/>
      <c r="AN185" s="45"/>
      <c r="AO185" s="45"/>
      <c r="AP185" s="45"/>
      <c r="AQ185" s="45">
        <v>10</v>
      </c>
      <c r="AR185" s="25">
        <f t="shared" si="34"/>
        <v>204</v>
      </c>
      <c r="AS185" s="61">
        <f t="shared" si="31"/>
        <v>4.9019607843137254E-2</v>
      </c>
    </row>
    <row r="186" spans="1:45" ht="12.75" customHeight="1" x14ac:dyDescent="0.2">
      <c r="A186" s="190"/>
      <c r="B186" s="189"/>
      <c r="C186" s="37" t="s">
        <v>91</v>
      </c>
      <c r="D186" s="62"/>
      <c r="E186" s="38"/>
      <c r="F186" s="116" t="s">
        <v>57</v>
      </c>
      <c r="G186" s="44"/>
      <c r="H186" s="44"/>
      <c r="I186" s="44"/>
      <c r="J186" s="111" t="s">
        <v>58</v>
      </c>
      <c r="K186" s="44"/>
      <c r="L186" s="44"/>
      <c r="M186" s="44"/>
      <c r="N186" s="130"/>
      <c r="O186" s="114" t="s">
        <v>58</v>
      </c>
      <c r="P186" s="44"/>
      <c r="Q186" s="44"/>
      <c r="R186" s="114" t="s">
        <v>58</v>
      </c>
      <c r="S186" s="44"/>
      <c r="T186" s="44"/>
      <c r="U186" s="114" t="s">
        <v>58</v>
      </c>
      <c r="V186" s="44"/>
      <c r="W186" s="44"/>
      <c r="X186" s="114" t="s">
        <v>58</v>
      </c>
      <c r="Y186" s="44"/>
      <c r="Z186" s="44"/>
      <c r="AA186" s="114" t="s">
        <v>58</v>
      </c>
      <c r="AB186" s="44"/>
      <c r="AC186" s="44"/>
      <c r="AD186" s="114" t="s">
        <v>58</v>
      </c>
      <c r="AE186" s="44"/>
      <c r="AF186" s="44"/>
      <c r="AG186" s="114" t="s">
        <v>58</v>
      </c>
      <c r="AH186" s="44"/>
      <c r="AI186" s="44"/>
      <c r="AJ186" s="60" t="s">
        <v>70</v>
      </c>
      <c r="AK186" s="44"/>
      <c r="AL186" s="44"/>
      <c r="AM186" s="45"/>
      <c r="AN186" s="45"/>
      <c r="AO186" s="45"/>
      <c r="AP186" s="45"/>
      <c r="AQ186" s="45">
        <v>10</v>
      </c>
      <c r="AR186" s="25">
        <f t="shared" si="34"/>
        <v>204</v>
      </c>
      <c r="AS186" s="61">
        <f t="shared" si="31"/>
        <v>4.9019607843137254E-2</v>
      </c>
    </row>
    <row r="187" spans="1:45" x14ac:dyDescent="0.2">
      <c r="A187" s="190"/>
      <c r="B187" s="189"/>
      <c r="C187" s="34" t="s">
        <v>92</v>
      </c>
      <c r="D187" s="46"/>
      <c r="E187" s="44"/>
      <c r="F187" s="116" t="s">
        <v>57</v>
      </c>
      <c r="G187" s="44"/>
      <c r="H187" s="44"/>
      <c r="I187" s="44"/>
      <c r="J187" s="111" t="s">
        <v>58</v>
      </c>
      <c r="K187" s="44"/>
      <c r="L187" s="44"/>
      <c r="M187" s="44"/>
      <c r="N187" s="130"/>
      <c r="O187" s="114" t="s">
        <v>58</v>
      </c>
      <c r="P187" s="44"/>
      <c r="Q187" s="44"/>
      <c r="R187" s="114" t="s">
        <v>58</v>
      </c>
      <c r="S187" s="44"/>
      <c r="T187" s="44"/>
      <c r="U187" s="114" t="s">
        <v>58</v>
      </c>
      <c r="V187" s="44"/>
      <c r="W187" s="44"/>
      <c r="X187" s="114" t="s">
        <v>58</v>
      </c>
      <c r="Y187" s="44"/>
      <c r="Z187" s="44"/>
      <c r="AA187" s="114" t="s">
        <v>58</v>
      </c>
      <c r="AB187" s="44"/>
      <c r="AC187" s="44"/>
      <c r="AD187" s="114" t="s">
        <v>58</v>
      </c>
      <c r="AE187" s="44"/>
      <c r="AF187" s="44"/>
      <c r="AG187" s="114" t="s">
        <v>58</v>
      </c>
      <c r="AH187" s="44"/>
      <c r="AI187" s="44"/>
      <c r="AJ187" s="60" t="s">
        <v>70</v>
      </c>
      <c r="AK187" s="44"/>
      <c r="AL187" s="44"/>
      <c r="AM187" s="45"/>
      <c r="AN187" s="45"/>
      <c r="AO187" s="45"/>
      <c r="AP187" s="45"/>
      <c r="AQ187" s="45">
        <v>10</v>
      </c>
      <c r="AR187" s="25">
        <f t="shared" si="34"/>
        <v>204</v>
      </c>
      <c r="AS187" s="61">
        <f t="shared" si="31"/>
        <v>4.9019607843137254E-2</v>
      </c>
    </row>
    <row r="188" spans="1:45" ht="12.75" customHeight="1" x14ac:dyDescent="0.2">
      <c r="A188" s="190"/>
      <c r="B188" s="191"/>
      <c r="C188" s="34" t="s">
        <v>93</v>
      </c>
      <c r="D188" s="46"/>
      <c r="E188" s="44"/>
      <c r="F188" s="116" t="s">
        <v>57</v>
      </c>
      <c r="G188" s="44"/>
      <c r="H188" s="44"/>
      <c r="I188" s="44"/>
      <c r="J188" s="111" t="s">
        <v>58</v>
      </c>
      <c r="K188" s="44"/>
      <c r="L188" s="44"/>
      <c r="M188" s="44"/>
      <c r="N188" s="130"/>
      <c r="O188" s="114" t="s">
        <v>58</v>
      </c>
      <c r="P188" s="44"/>
      <c r="Q188" s="44"/>
      <c r="R188" s="114" t="s">
        <v>58</v>
      </c>
      <c r="S188" s="44"/>
      <c r="T188" s="44"/>
      <c r="U188" s="114" t="s">
        <v>58</v>
      </c>
      <c r="V188" s="44"/>
      <c r="W188" s="44"/>
      <c r="X188" s="114" t="s">
        <v>58</v>
      </c>
      <c r="Y188" s="44"/>
      <c r="Z188" s="44"/>
      <c r="AA188" s="114" t="s">
        <v>58</v>
      </c>
      <c r="AB188" s="44"/>
      <c r="AC188" s="44"/>
      <c r="AD188" s="114" t="s">
        <v>58</v>
      </c>
      <c r="AE188" s="44"/>
      <c r="AF188" s="44"/>
      <c r="AG188" s="114" t="s">
        <v>58</v>
      </c>
      <c r="AH188" s="44"/>
      <c r="AI188" s="44"/>
      <c r="AJ188" s="60" t="s">
        <v>70</v>
      </c>
      <c r="AK188" s="44"/>
      <c r="AL188" s="44"/>
      <c r="AM188" s="45"/>
      <c r="AN188" s="45"/>
      <c r="AO188" s="45"/>
      <c r="AP188" s="45"/>
      <c r="AQ188" s="45">
        <v>10</v>
      </c>
      <c r="AR188" s="25">
        <f t="shared" si="34"/>
        <v>204</v>
      </c>
      <c r="AS188" s="61">
        <f t="shared" si="31"/>
        <v>4.9019607843137254E-2</v>
      </c>
    </row>
    <row r="189" spans="1:45" ht="12.75" customHeight="1" x14ac:dyDescent="0.2">
      <c r="A189" s="190"/>
      <c r="B189" s="188" t="s">
        <v>79</v>
      </c>
      <c r="C189" s="34" t="s">
        <v>89</v>
      </c>
      <c r="D189" s="46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114" t="s">
        <v>62</v>
      </c>
      <c r="T189" s="44"/>
      <c r="U189" s="44"/>
      <c r="V189" s="44"/>
      <c r="W189" s="44"/>
      <c r="X189" s="44"/>
      <c r="Y189" s="44"/>
      <c r="Z189" s="44"/>
      <c r="AA189" s="44"/>
      <c r="AB189" s="44"/>
      <c r="AC189" s="114" t="s">
        <v>62</v>
      </c>
      <c r="AD189" s="44"/>
      <c r="AE189" s="44"/>
      <c r="AF189" s="44"/>
      <c r="AG189" s="44"/>
      <c r="AH189" s="60" t="s">
        <v>70</v>
      </c>
      <c r="AI189" s="44"/>
      <c r="AJ189" s="44"/>
      <c r="AK189" s="44"/>
      <c r="AL189" s="44"/>
      <c r="AM189" s="45"/>
      <c r="AN189" s="45"/>
      <c r="AO189" s="45"/>
      <c r="AP189" s="45"/>
      <c r="AQ189" s="45">
        <v>3</v>
      </c>
      <c r="AR189" s="25">
        <v>102</v>
      </c>
      <c r="AS189" s="61">
        <f t="shared" si="31"/>
        <v>2.9411764705882353E-2</v>
      </c>
    </row>
    <row r="190" spans="1:45" ht="12.75" customHeight="1" x14ac:dyDescent="0.2">
      <c r="A190" s="190"/>
      <c r="B190" s="189"/>
      <c r="C190" s="34" t="s">
        <v>90</v>
      </c>
      <c r="D190" s="46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114" t="s">
        <v>62</v>
      </c>
      <c r="T190" s="44"/>
      <c r="U190" s="44"/>
      <c r="V190" s="44"/>
      <c r="W190" s="44"/>
      <c r="X190" s="44"/>
      <c r="Y190" s="44"/>
      <c r="Z190" s="44"/>
      <c r="AA190" s="44"/>
      <c r="AB190" s="44"/>
      <c r="AC190" s="114" t="s">
        <v>62</v>
      </c>
      <c r="AD190" s="44"/>
      <c r="AE190" s="44"/>
      <c r="AF190" s="44"/>
      <c r="AG190" s="44"/>
      <c r="AH190" s="60" t="s">
        <v>70</v>
      </c>
      <c r="AI190" s="44"/>
      <c r="AJ190" s="44"/>
      <c r="AK190" s="44"/>
      <c r="AL190" s="44"/>
      <c r="AM190" s="45"/>
      <c r="AN190" s="45"/>
      <c r="AO190" s="45"/>
      <c r="AP190" s="45"/>
      <c r="AQ190" s="45">
        <v>3</v>
      </c>
      <c r="AR190" s="25">
        <v>102</v>
      </c>
      <c r="AS190" s="61">
        <f t="shared" si="31"/>
        <v>2.9411764705882353E-2</v>
      </c>
    </row>
    <row r="191" spans="1:45" ht="12.75" customHeight="1" x14ac:dyDescent="0.2">
      <c r="A191" s="190"/>
      <c r="B191" s="189"/>
      <c r="C191" s="34" t="s">
        <v>91</v>
      </c>
      <c r="D191" s="46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114" t="s">
        <v>62</v>
      </c>
      <c r="T191" s="44"/>
      <c r="U191" s="44"/>
      <c r="V191" s="44"/>
      <c r="W191" s="44"/>
      <c r="X191" s="44"/>
      <c r="Y191" s="44"/>
      <c r="Z191" s="44"/>
      <c r="AA191" s="44"/>
      <c r="AB191" s="44"/>
      <c r="AC191" s="114" t="s">
        <v>62</v>
      </c>
      <c r="AD191" s="44"/>
      <c r="AE191" s="44"/>
      <c r="AF191" s="44"/>
      <c r="AG191" s="44"/>
      <c r="AH191" s="60" t="s">
        <v>70</v>
      </c>
      <c r="AI191" s="44"/>
      <c r="AJ191" s="44"/>
      <c r="AK191" s="44"/>
      <c r="AL191" s="44"/>
      <c r="AM191" s="45"/>
      <c r="AN191" s="45"/>
      <c r="AO191" s="45"/>
      <c r="AP191" s="45"/>
      <c r="AQ191" s="45">
        <v>3</v>
      </c>
      <c r="AR191" s="25">
        <f t="shared" ref="AR191:AR198" si="35">34*3</f>
        <v>102</v>
      </c>
      <c r="AS191" s="61">
        <f t="shared" si="31"/>
        <v>2.9411764705882353E-2</v>
      </c>
    </row>
    <row r="192" spans="1:45" x14ac:dyDescent="0.2">
      <c r="A192" s="190"/>
      <c r="B192" s="189"/>
      <c r="C192" s="34" t="s">
        <v>92</v>
      </c>
      <c r="D192" s="46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114" t="s">
        <v>62</v>
      </c>
      <c r="T192" s="44"/>
      <c r="U192" s="44"/>
      <c r="V192" s="44"/>
      <c r="W192" s="44"/>
      <c r="X192" s="44"/>
      <c r="Y192" s="44"/>
      <c r="Z192" s="44"/>
      <c r="AA192" s="44"/>
      <c r="AB192" s="44"/>
      <c r="AC192" s="114" t="s">
        <v>62</v>
      </c>
      <c r="AD192" s="44"/>
      <c r="AE192" s="44"/>
      <c r="AF192" s="44"/>
      <c r="AG192" s="44"/>
      <c r="AH192" s="60" t="s">
        <v>70</v>
      </c>
      <c r="AI192" s="44"/>
      <c r="AJ192" s="44"/>
      <c r="AK192" s="44"/>
      <c r="AL192" s="44"/>
      <c r="AM192" s="45"/>
      <c r="AN192" s="45"/>
      <c r="AO192" s="45"/>
      <c r="AP192" s="45"/>
      <c r="AQ192" s="45">
        <v>3</v>
      </c>
      <c r="AR192" s="25">
        <f t="shared" si="35"/>
        <v>102</v>
      </c>
      <c r="AS192" s="61">
        <f t="shared" si="31"/>
        <v>2.9411764705882353E-2</v>
      </c>
    </row>
    <row r="193" spans="1:45" x14ac:dyDescent="0.2">
      <c r="A193" s="190"/>
      <c r="B193" s="191"/>
      <c r="C193" s="34" t="s">
        <v>93</v>
      </c>
      <c r="D193" s="46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114" t="s">
        <v>62</v>
      </c>
      <c r="T193" s="44"/>
      <c r="U193" s="44"/>
      <c r="V193" s="44"/>
      <c r="W193" s="44"/>
      <c r="X193" s="44"/>
      <c r="Y193" s="44"/>
      <c r="Z193" s="44"/>
      <c r="AA193" s="44"/>
      <c r="AB193" s="44"/>
      <c r="AC193" s="114" t="s">
        <v>62</v>
      </c>
      <c r="AD193" s="44"/>
      <c r="AE193" s="44"/>
      <c r="AF193" s="44"/>
      <c r="AG193" s="44"/>
      <c r="AH193" s="60" t="s">
        <v>70</v>
      </c>
      <c r="AI193" s="44"/>
      <c r="AJ193" s="44"/>
      <c r="AK193" s="44"/>
      <c r="AL193" s="44"/>
      <c r="AM193" s="45"/>
      <c r="AN193" s="45"/>
      <c r="AO193" s="45"/>
      <c r="AP193" s="45"/>
      <c r="AQ193" s="45">
        <v>3</v>
      </c>
      <c r="AR193" s="25">
        <f t="shared" si="35"/>
        <v>102</v>
      </c>
      <c r="AS193" s="61">
        <f t="shared" si="31"/>
        <v>2.9411764705882353E-2</v>
      </c>
    </row>
    <row r="194" spans="1:45" ht="15" customHeight="1" x14ac:dyDescent="0.2">
      <c r="A194" s="190"/>
      <c r="B194" s="188" t="s">
        <v>81</v>
      </c>
      <c r="C194" s="34" t="s">
        <v>89</v>
      </c>
      <c r="D194" s="46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114" t="s">
        <v>62</v>
      </c>
      <c r="AE194" s="44"/>
      <c r="AF194" s="44"/>
      <c r="AG194" s="44"/>
      <c r="AH194" s="60" t="s">
        <v>70</v>
      </c>
      <c r="AI194" s="44"/>
      <c r="AJ194" s="44"/>
      <c r="AK194" s="44"/>
      <c r="AL194" s="44"/>
      <c r="AM194" s="45"/>
      <c r="AN194" s="45"/>
      <c r="AO194" s="45"/>
      <c r="AP194" s="45"/>
      <c r="AQ194" s="45">
        <v>2</v>
      </c>
      <c r="AR194" s="25">
        <f t="shared" si="35"/>
        <v>102</v>
      </c>
      <c r="AS194" s="61">
        <f t="shared" si="31"/>
        <v>1.9607843137254902E-2</v>
      </c>
    </row>
    <row r="195" spans="1:45" x14ac:dyDescent="0.2">
      <c r="A195" s="190"/>
      <c r="B195" s="189"/>
      <c r="C195" s="34" t="s">
        <v>90</v>
      </c>
      <c r="D195" s="46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114" t="s">
        <v>62</v>
      </c>
      <c r="AE195" s="44"/>
      <c r="AF195" s="44"/>
      <c r="AG195" s="44"/>
      <c r="AH195" s="60" t="s">
        <v>70</v>
      </c>
      <c r="AI195" s="44"/>
      <c r="AJ195" s="44"/>
      <c r="AK195" s="44"/>
      <c r="AL195" s="44"/>
      <c r="AM195" s="45"/>
      <c r="AN195" s="45"/>
      <c r="AO195" s="45"/>
      <c r="AP195" s="45"/>
      <c r="AQ195" s="45">
        <v>2</v>
      </c>
      <c r="AR195" s="25">
        <f t="shared" si="35"/>
        <v>102</v>
      </c>
      <c r="AS195" s="61">
        <f t="shared" si="31"/>
        <v>1.9607843137254902E-2</v>
      </c>
    </row>
    <row r="196" spans="1:45" ht="12.75" customHeight="1" x14ac:dyDescent="0.2">
      <c r="A196" s="190"/>
      <c r="B196" s="189"/>
      <c r="C196" s="34" t="s">
        <v>91</v>
      </c>
      <c r="D196" s="46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114" t="s">
        <v>62</v>
      </c>
      <c r="AE196" s="44"/>
      <c r="AF196" s="44"/>
      <c r="AG196" s="44"/>
      <c r="AH196" s="60" t="s">
        <v>70</v>
      </c>
      <c r="AI196" s="44"/>
      <c r="AJ196" s="44"/>
      <c r="AK196" s="44"/>
      <c r="AL196" s="44"/>
      <c r="AM196" s="45"/>
      <c r="AN196" s="45"/>
      <c r="AO196" s="45"/>
      <c r="AP196" s="45"/>
      <c r="AQ196" s="45">
        <v>2</v>
      </c>
      <c r="AR196" s="25">
        <f t="shared" si="35"/>
        <v>102</v>
      </c>
      <c r="AS196" s="61">
        <f t="shared" si="31"/>
        <v>1.9607843137254902E-2</v>
      </c>
    </row>
    <row r="197" spans="1:45" ht="12.75" customHeight="1" x14ac:dyDescent="0.2">
      <c r="A197" s="190"/>
      <c r="B197" s="189"/>
      <c r="C197" s="34" t="s">
        <v>92</v>
      </c>
      <c r="D197" s="46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114" t="s">
        <v>62</v>
      </c>
      <c r="AE197" s="44"/>
      <c r="AF197" s="44"/>
      <c r="AG197" s="44"/>
      <c r="AH197" s="60" t="s">
        <v>70</v>
      </c>
      <c r="AI197" s="45"/>
      <c r="AJ197" s="45"/>
      <c r="AK197" s="44"/>
      <c r="AL197" s="44"/>
      <c r="AM197" s="45"/>
      <c r="AN197" s="45"/>
      <c r="AO197" s="45"/>
      <c r="AP197" s="45"/>
      <c r="AQ197" s="45">
        <v>2</v>
      </c>
      <c r="AR197" s="25">
        <f t="shared" si="35"/>
        <v>102</v>
      </c>
      <c r="AS197" s="61">
        <f t="shared" si="31"/>
        <v>1.9607843137254902E-2</v>
      </c>
    </row>
    <row r="198" spans="1:45" x14ac:dyDescent="0.2">
      <c r="A198" s="190"/>
      <c r="B198" s="191"/>
      <c r="C198" s="34" t="s">
        <v>93</v>
      </c>
      <c r="D198" s="46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114" t="s">
        <v>62</v>
      </c>
      <c r="AE198" s="104"/>
      <c r="AF198" s="44"/>
      <c r="AG198" s="44"/>
      <c r="AH198" s="60" t="s">
        <v>70</v>
      </c>
      <c r="AI198" s="45"/>
      <c r="AJ198" s="45"/>
      <c r="AK198" s="44"/>
      <c r="AL198" s="44"/>
      <c r="AM198" s="45"/>
      <c r="AN198" s="45"/>
      <c r="AO198" s="45"/>
      <c r="AP198" s="45"/>
      <c r="AQ198" s="45">
        <v>2</v>
      </c>
      <c r="AR198" s="25">
        <f t="shared" si="35"/>
        <v>102</v>
      </c>
      <c r="AS198" s="61">
        <f t="shared" si="31"/>
        <v>1.9607843137254902E-2</v>
      </c>
    </row>
    <row r="199" spans="1:45" ht="15" customHeight="1" x14ac:dyDescent="0.2">
      <c r="A199" s="190"/>
      <c r="B199" s="188" t="s">
        <v>47</v>
      </c>
      <c r="C199" s="34" t="s">
        <v>89</v>
      </c>
      <c r="D199" s="46"/>
      <c r="E199" s="44"/>
      <c r="F199" s="44"/>
      <c r="G199" s="44"/>
      <c r="H199" s="44"/>
      <c r="I199" s="114" t="s">
        <v>58</v>
      </c>
      <c r="J199" s="44"/>
      <c r="K199" s="44"/>
      <c r="L199" s="114" t="s">
        <v>58</v>
      </c>
      <c r="M199" s="44"/>
      <c r="N199" s="44"/>
      <c r="O199" s="44"/>
      <c r="P199" s="114" t="s">
        <v>58</v>
      </c>
      <c r="Q199" s="44"/>
      <c r="R199" s="44"/>
      <c r="S199" s="44"/>
      <c r="T199" s="114" t="s">
        <v>58</v>
      </c>
      <c r="U199" s="44"/>
      <c r="V199" s="44"/>
      <c r="W199" s="44"/>
      <c r="X199" s="111" t="s">
        <v>58</v>
      </c>
      <c r="Y199" s="44"/>
      <c r="Z199" s="44"/>
      <c r="AA199" s="114" t="s">
        <v>58</v>
      </c>
      <c r="AB199" s="44"/>
      <c r="AC199" s="44"/>
      <c r="AD199" s="114" t="s">
        <v>58</v>
      </c>
      <c r="AE199" s="130"/>
      <c r="AF199" s="44"/>
      <c r="AG199" s="114" t="s">
        <v>58</v>
      </c>
      <c r="AH199" s="44"/>
      <c r="AI199" s="45"/>
      <c r="AJ199" s="70" t="s">
        <v>70</v>
      </c>
      <c r="AK199" s="44"/>
      <c r="AL199" s="44"/>
      <c r="AM199" s="45"/>
      <c r="AN199" s="45"/>
      <c r="AO199" s="45"/>
      <c r="AP199" s="45"/>
      <c r="AQ199" s="45">
        <v>9</v>
      </c>
      <c r="AR199" s="25">
        <v>170</v>
      </c>
      <c r="AS199" s="61">
        <f t="shared" si="31"/>
        <v>5.2941176470588235E-2</v>
      </c>
    </row>
    <row r="200" spans="1:45" x14ac:dyDescent="0.2">
      <c r="A200" s="190"/>
      <c r="B200" s="189"/>
      <c r="C200" s="34" t="s">
        <v>90</v>
      </c>
      <c r="D200" s="46"/>
      <c r="E200" s="44"/>
      <c r="F200" s="44"/>
      <c r="G200" s="44"/>
      <c r="H200" s="44"/>
      <c r="I200" s="114" t="s">
        <v>58</v>
      </c>
      <c r="J200" s="44"/>
      <c r="K200" s="44"/>
      <c r="L200" s="114" t="s">
        <v>58</v>
      </c>
      <c r="M200" s="44"/>
      <c r="N200" s="44"/>
      <c r="O200" s="44"/>
      <c r="P200" s="114" t="s">
        <v>58</v>
      </c>
      <c r="Q200" s="44"/>
      <c r="R200" s="44"/>
      <c r="S200" s="44"/>
      <c r="T200" s="114" t="s">
        <v>58</v>
      </c>
      <c r="U200" s="44"/>
      <c r="V200" s="44"/>
      <c r="W200" s="44"/>
      <c r="X200" s="111" t="s">
        <v>58</v>
      </c>
      <c r="Y200" s="44"/>
      <c r="Z200" s="44"/>
      <c r="AA200" s="114" t="s">
        <v>58</v>
      </c>
      <c r="AB200" s="44"/>
      <c r="AC200" s="44"/>
      <c r="AD200" s="114" t="s">
        <v>58</v>
      </c>
      <c r="AE200" s="130"/>
      <c r="AF200" s="44"/>
      <c r="AG200" s="114" t="s">
        <v>58</v>
      </c>
      <c r="AH200" s="44"/>
      <c r="AI200" s="45"/>
      <c r="AJ200" s="70" t="s">
        <v>70</v>
      </c>
      <c r="AK200" s="44"/>
      <c r="AL200" s="44"/>
      <c r="AM200" s="45"/>
      <c r="AN200" s="45"/>
      <c r="AO200" s="45"/>
      <c r="AP200" s="45"/>
      <c r="AQ200" s="45">
        <v>9</v>
      </c>
      <c r="AR200" s="25">
        <v>170</v>
      </c>
      <c r="AS200" s="61">
        <f t="shared" si="31"/>
        <v>5.2941176470588235E-2</v>
      </c>
    </row>
    <row r="201" spans="1:45" x14ac:dyDescent="0.2">
      <c r="A201" s="190"/>
      <c r="B201" s="189"/>
      <c r="C201" s="34" t="s">
        <v>91</v>
      </c>
      <c r="D201" s="46"/>
      <c r="E201" s="44"/>
      <c r="F201" s="44"/>
      <c r="G201" s="44"/>
      <c r="H201" s="44"/>
      <c r="I201" s="114" t="s">
        <v>58</v>
      </c>
      <c r="J201" s="44"/>
      <c r="K201" s="44"/>
      <c r="L201" s="114" t="s">
        <v>58</v>
      </c>
      <c r="M201" s="44"/>
      <c r="N201" s="44"/>
      <c r="O201" s="44"/>
      <c r="P201" s="114" t="s">
        <v>58</v>
      </c>
      <c r="Q201" s="44"/>
      <c r="R201" s="44"/>
      <c r="S201" s="44"/>
      <c r="T201" s="114" t="s">
        <v>58</v>
      </c>
      <c r="U201" s="44"/>
      <c r="V201" s="44"/>
      <c r="W201" s="44"/>
      <c r="X201" s="111" t="s">
        <v>58</v>
      </c>
      <c r="Y201" s="44"/>
      <c r="Z201" s="44"/>
      <c r="AA201" s="114" t="s">
        <v>58</v>
      </c>
      <c r="AB201" s="44"/>
      <c r="AC201" s="44"/>
      <c r="AD201" s="114" t="s">
        <v>58</v>
      </c>
      <c r="AE201" s="130"/>
      <c r="AF201" s="44"/>
      <c r="AG201" s="114" t="s">
        <v>58</v>
      </c>
      <c r="AH201" s="44"/>
      <c r="AI201" s="45"/>
      <c r="AJ201" s="70" t="s">
        <v>70</v>
      </c>
      <c r="AK201" s="44"/>
      <c r="AL201" s="44"/>
      <c r="AM201" s="45"/>
      <c r="AN201" s="45"/>
      <c r="AO201" s="45"/>
      <c r="AP201" s="45"/>
      <c r="AQ201" s="45">
        <v>9</v>
      </c>
      <c r="AR201" s="25">
        <v>170</v>
      </c>
      <c r="AS201" s="61">
        <f t="shared" si="31"/>
        <v>5.2941176470588235E-2</v>
      </c>
    </row>
    <row r="202" spans="1:45" ht="12.75" customHeight="1" x14ac:dyDescent="0.25">
      <c r="A202" s="190"/>
      <c r="B202" s="189"/>
      <c r="C202" s="34" t="s">
        <v>92</v>
      </c>
      <c r="D202" s="74" t="s">
        <v>82</v>
      </c>
      <c r="E202" s="75" t="s">
        <v>82</v>
      </c>
      <c r="F202" s="75" t="s">
        <v>82</v>
      </c>
      <c r="G202" s="75" t="s">
        <v>82</v>
      </c>
      <c r="H202" s="131" t="s">
        <v>58</v>
      </c>
      <c r="I202" s="133"/>
      <c r="J202" s="75" t="s">
        <v>82</v>
      </c>
      <c r="K202" s="131" t="s">
        <v>58</v>
      </c>
      <c r="L202" s="75" t="s">
        <v>82</v>
      </c>
      <c r="M202" s="135" t="s">
        <v>82</v>
      </c>
      <c r="N202" s="135"/>
      <c r="O202" s="135" t="s">
        <v>82</v>
      </c>
      <c r="P202" s="121" t="s">
        <v>58</v>
      </c>
      <c r="Q202" s="135" t="s">
        <v>82</v>
      </c>
      <c r="R202" s="135"/>
      <c r="S202" s="135" t="s">
        <v>82</v>
      </c>
      <c r="T202" s="135" t="s">
        <v>82</v>
      </c>
      <c r="U202" s="131" t="s">
        <v>58</v>
      </c>
      <c r="V202" s="135" t="s">
        <v>82</v>
      </c>
      <c r="W202" s="135"/>
      <c r="X202" s="131" t="s">
        <v>58</v>
      </c>
      <c r="Y202" s="135" t="s">
        <v>82</v>
      </c>
      <c r="Z202" s="135" t="s">
        <v>82</v>
      </c>
      <c r="AA202" s="131" t="s">
        <v>58</v>
      </c>
      <c r="AB202" s="135" t="s">
        <v>82</v>
      </c>
      <c r="AC202" s="135" t="s">
        <v>82</v>
      </c>
      <c r="AD202" s="131" t="s">
        <v>58</v>
      </c>
      <c r="AE202" s="135" t="s">
        <v>82</v>
      </c>
      <c r="AF202" s="135"/>
      <c r="AG202" s="131" t="s">
        <v>58</v>
      </c>
      <c r="AH202" s="135" t="s">
        <v>82</v>
      </c>
      <c r="AI202" s="137"/>
      <c r="AJ202" s="70" t="s">
        <v>70</v>
      </c>
      <c r="AK202" s="75"/>
      <c r="AL202" s="75" t="s">
        <v>82</v>
      </c>
      <c r="AM202" s="76" t="s">
        <v>82</v>
      </c>
      <c r="AN202" s="76" t="s">
        <v>82</v>
      </c>
      <c r="AO202" s="76" t="s">
        <v>82</v>
      </c>
      <c r="AP202" s="76" t="s">
        <v>82</v>
      </c>
      <c r="AQ202" s="45">
        <v>9</v>
      </c>
      <c r="AR202" s="25">
        <f t="shared" ref="AR202:AR203" si="36">34*5</f>
        <v>170</v>
      </c>
      <c r="AS202" s="61">
        <f t="shared" si="31"/>
        <v>5.2941176470588235E-2</v>
      </c>
    </row>
    <row r="203" spans="1:45" ht="12.75" customHeight="1" x14ac:dyDescent="0.25">
      <c r="A203" s="190"/>
      <c r="B203" s="189"/>
      <c r="C203" s="34" t="s">
        <v>93</v>
      </c>
      <c r="D203" s="77" t="s">
        <v>82</v>
      </c>
      <c r="E203" s="78" t="s">
        <v>82</v>
      </c>
      <c r="F203" s="78" t="s">
        <v>82</v>
      </c>
      <c r="G203" s="78" t="s">
        <v>82</v>
      </c>
      <c r="H203" s="132" t="s">
        <v>58</v>
      </c>
      <c r="I203" s="134"/>
      <c r="J203" s="78" t="s">
        <v>82</v>
      </c>
      <c r="K203" s="132" t="s">
        <v>58</v>
      </c>
      <c r="L203" s="78" t="s">
        <v>82</v>
      </c>
      <c r="M203" s="136" t="s">
        <v>82</v>
      </c>
      <c r="N203" s="136"/>
      <c r="O203" s="136" t="s">
        <v>82</v>
      </c>
      <c r="P203" s="139" t="s">
        <v>58</v>
      </c>
      <c r="Q203" s="136" t="s">
        <v>82</v>
      </c>
      <c r="R203" s="136"/>
      <c r="S203" s="136" t="s">
        <v>82</v>
      </c>
      <c r="T203" s="136" t="s">
        <v>82</v>
      </c>
      <c r="U203" s="132" t="s">
        <v>58</v>
      </c>
      <c r="V203" s="136" t="s">
        <v>82</v>
      </c>
      <c r="W203" s="136"/>
      <c r="X203" s="132" t="s">
        <v>58</v>
      </c>
      <c r="Y203" s="136" t="s">
        <v>82</v>
      </c>
      <c r="Z203" s="136" t="s">
        <v>82</v>
      </c>
      <c r="AA203" s="132" t="s">
        <v>58</v>
      </c>
      <c r="AB203" s="136" t="s">
        <v>82</v>
      </c>
      <c r="AC203" s="136" t="s">
        <v>82</v>
      </c>
      <c r="AD203" s="132" t="s">
        <v>58</v>
      </c>
      <c r="AE203" s="136" t="s">
        <v>82</v>
      </c>
      <c r="AF203" s="136"/>
      <c r="AG203" s="132" t="s">
        <v>58</v>
      </c>
      <c r="AH203" s="136" t="s">
        <v>82</v>
      </c>
      <c r="AI203" s="138"/>
      <c r="AJ203" s="70" t="s">
        <v>70</v>
      </c>
      <c r="AK203" s="78"/>
      <c r="AL203" s="78" t="s">
        <v>82</v>
      </c>
      <c r="AM203" s="79" t="s">
        <v>82</v>
      </c>
      <c r="AN203" s="79" t="s">
        <v>82</v>
      </c>
      <c r="AO203" s="79" t="s">
        <v>82</v>
      </c>
      <c r="AP203" s="79" t="s">
        <v>82</v>
      </c>
      <c r="AQ203" s="45">
        <v>9</v>
      </c>
      <c r="AR203" s="25">
        <f t="shared" si="36"/>
        <v>170</v>
      </c>
      <c r="AS203" s="61">
        <f t="shared" si="31"/>
        <v>5.2941176470588235E-2</v>
      </c>
    </row>
    <row r="204" spans="1:45" x14ac:dyDescent="0.2">
      <c r="A204" s="190"/>
      <c r="B204" s="188" t="s">
        <v>83</v>
      </c>
      <c r="C204" s="34" t="s">
        <v>89</v>
      </c>
      <c r="D204" s="46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114" t="s">
        <v>62</v>
      </c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60" t="s">
        <v>70</v>
      </c>
      <c r="AI204" s="45"/>
      <c r="AJ204" s="80"/>
      <c r="AK204" s="44"/>
      <c r="AL204" s="44"/>
      <c r="AM204" s="45"/>
      <c r="AN204" s="45"/>
      <c r="AO204" s="45"/>
      <c r="AP204" s="45"/>
      <c r="AQ204" s="45">
        <v>2</v>
      </c>
      <c r="AR204" s="25">
        <f t="shared" ref="AR204:AR208" si="37">34*3</f>
        <v>102</v>
      </c>
      <c r="AS204" s="61">
        <f t="shared" si="31"/>
        <v>1.9607843137254902E-2</v>
      </c>
    </row>
    <row r="205" spans="1:45" x14ac:dyDescent="0.2">
      <c r="A205" s="190"/>
      <c r="B205" s="189"/>
      <c r="C205" s="34" t="s">
        <v>90</v>
      </c>
      <c r="D205" s="46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114" t="s">
        <v>62</v>
      </c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60" t="s">
        <v>70</v>
      </c>
      <c r="AI205" s="45"/>
      <c r="AJ205" s="45"/>
      <c r="AK205" s="44"/>
      <c r="AL205" s="44"/>
      <c r="AM205" s="45"/>
      <c r="AN205" s="45"/>
      <c r="AO205" s="45"/>
      <c r="AP205" s="45"/>
      <c r="AQ205" s="45">
        <v>2</v>
      </c>
      <c r="AR205" s="25">
        <f t="shared" si="37"/>
        <v>102</v>
      </c>
      <c r="AS205" s="61">
        <f t="shared" si="31"/>
        <v>1.9607843137254902E-2</v>
      </c>
    </row>
    <row r="206" spans="1:45" x14ac:dyDescent="0.2">
      <c r="A206" s="190"/>
      <c r="B206" s="189"/>
      <c r="C206" s="34" t="s">
        <v>91</v>
      </c>
      <c r="D206" s="46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114" t="s">
        <v>62</v>
      </c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60" t="s">
        <v>70</v>
      </c>
      <c r="AI206" s="45"/>
      <c r="AJ206" s="45"/>
      <c r="AK206" s="44"/>
      <c r="AL206" s="44"/>
      <c r="AM206" s="45"/>
      <c r="AN206" s="45"/>
      <c r="AO206" s="45"/>
      <c r="AP206" s="45"/>
      <c r="AQ206" s="45">
        <v>2</v>
      </c>
      <c r="AR206" s="25">
        <f t="shared" si="37"/>
        <v>102</v>
      </c>
      <c r="AS206" s="61">
        <f t="shared" si="31"/>
        <v>1.9607843137254902E-2</v>
      </c>
    </row>
    <row r="207" spans="1:45" x14ac:dyDescent="0.2">
      <c r="A207" s="190"/>
      <c r="B207" s="189"/>
      <c r="C207" s="34" t="s">
        <v>92</v>
      </c>
      <c r="D207" s="46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114" t="s">
        <v>62</v>
      </c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60" t="s">
        <v>70</v>
      </c>
      <c r="AI207" s="45"/>
      <c r="AJ207" s="45"/>
      <c r="AK207" s="44"/>
      <c r="AL207" s="44"/>
      <c r="AM207" s="45"/>
      <c r="AN207" s="45"/>
      <c r="AO207" s="45"/>
      <c r="AP207" s="45"/>
      <c r="AQ207" s="45">
        <v>2</v>
      </c>
      <c r="AR207" s="25">
        <f t="shared" si="37"/>
        <v>102</v>
      </c>
      <c r="AS207" s="61">
        <f t="shared" si="31"/>
        <v>1.9607843137254902E-2</v>
      </c>
    </row>
    <row r="208" spans="1:45" ht="12.75" customHeight="1" x14ac:dyDescent="0.2">
      <c r="A208" s="190"/>
      <c r="B208" s="191"/>
      <c r="C208" s="34" t="s">
        <v>93</v>
      </c>
      <c r="D208" s="46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114" t="s">
        <v>62</v>
      </c>
      <c r="T208" s="25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60" t="s">
        <v>70</v>
      </c>
      <c r="AI208" s="45"/>
      <c r="AJ208" s="45"/>
      <c r="AK208" s="44"/>
      <c r="AL208" s="44"/>
      <c r="AM208" s="45"/>
      <c r="AN208" s="45"/>
      <c r="AO208" s="45"/>
      <c r="AP208" s="45"/>
      <c r="AQ208" s="45">
        <v>2</v>
      </c>
      <c r="AR208" s="25">
        <f t="shared" si="37"/>
        <v>102</v>
      </c>
      <c r="AS208" s="61">
        <f t="shared" si="31"/>
        <v>1.9607843137254902E-2</v>
      </c>
    </row>
    <row r="209" spans="1:45" ht="12.75" customHeight="1" x14ac:dyDescent="0.2">
      <c r="A209" s="190"/>
      <c r="B209" s="188" t="s">
        <v>84</v>
      </c>
      <c r="C209" s="34" t="s">
        <v>89</v>
      </c>
      <c r="D209" s="46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114" t="s">
        <v>58</v>
      </c>
      <c r="AA209" s="44"/>
      <c r="AB209" s="44"/>
      <c r="AC209" s="44"/>
      <c r="AD209" s="44"/>
      <c r="AE209" s="44"/>
      <c r="AF209" s="44"/>
      <c r="AG209" s="25"/>
      <c r="AH209" s="44"/>
      <c r="AI209" s="60" t="s">
        <v>70</v>
      </c>
      <c r="AJ209" s="45"/>
      <c r="AK209" s="44"/>
      <c r="AL209" s="44"/>
      <c r="AM209" s="45"/>
      <c r="AN209" s="45"/>
      <c r="AO209" s="45"/>
      <c r="AP209" s="45"/>
      <c r="AQ209" s="45">
        <v>2</v>
      </c>
      <c r="AR209" s="25">
        <f t="shared" ref="AR209:AR228" si="38">34*1</f>
        <v>34</v>
      </c>
      <c r="AS209" s="61">
        <f t="shared" si="31"/>
        <v>5.8823529411764705E-2</v>
      </c>
    </row>
    <row r="210" spans="1:45" ht="12.75" customHeight="1" x14ac:dyDescent="0.2">
      <c r="A210" s="190"/>
      <c r="B210" s="189"/>
      <c r="C210" s="34" t="s">
        <v>90</v>
      </c>
      <c r="D210" s="46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114" t="s">
        <v>58</v>
      </c>
      <c r="AA210" s="44"/>
      <c r="AB210" s="44"/>
      <c r="AC210" s="44"/>
      <c r="AD210" s="44"/>
      <c r="AE210" s="44"/>
      <c r="AF210" s="44"/>
      <c r="AG210" s="25"/>
      <c r="AH210" s="44"/>
      <c r="AI210" s="60" t="s">
        <v>70</v>
      </c>
      <c r="AJ210" s="45"/>
      <c r="AK210" s="44"/>
      <c r="AL210" s="44"/>
      <c r="AM210" s="45"/>
      <c r="AN210" s="45"/>
      <c r="AO210" s="45"/>
      <c r="AP210" s="45"/>
      <c r="AQ210" s="45">
        <v>2</v>
      </c>
      <c r="AR210" s="25">
        <f t="shared" si="38"/>
        <v>34</v>
      </c>
      <c r="AS210" s="61">
        <f t="shared" si="31"/>
        <v>5.8823529411764705E-2</v>
      </c>
    </row>
    <row r="211" spans="1:45" ht="12.75" customHeight="1" x14ac:dyDescent="0.2">
      <c r="A211" s="190"/>
      <c r="B211" s="189"/>
      <c r="C211" s="34" t="s">
        <v>91</v>
      </c>
      <c r="D211" s="46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114" t="s">
        <v>58</v>
      </c>
      <c r="AA211" s="44"/>
      <c r="AB211" s="44"/>
      <c r="AC211" s="44"/>
      <c r="AD211" s="44"/>
      <c r="AE211" s="44"/>
      <c r="AF211" s="44"/>
      <c r="AG211" s="25"/>
      <c r="AH211" s="44"/>
      <c r="AI211" s="60" t="s">
        <v>70</v>
      </c>
      <c r="AJ211" s="45"/>
      <c r="AK211" s="44"/>
      <c r="AL211" s="44"/>
      <c r="AM211" s="45"/>
      <c r="AN211" s="45"/>
      <c r="AO211" s="45"/>
      <c r="AP211" s="45"/>
      <c r="AQ211" s="45">
        <v>2</v>
      </c>
      <c r="AR211" s="25">
        <f t="shared" si="38"/>
        <v>34</v>
      </c>
      <c r="AS211" s="61">
        <f t="shared" si="31"/>
        <v>5.8823529411764705E-2</v>
      </c>
    </row>
    <row r="212" spans="1:45" ht="12.75" customHeight="1" x14ac:dyDescent="0.2">
      <c r="A212" s="190"/>
      <c r="B212" s="189"/>
      <c r="C212" s="34" t="s">
        <v>92</v>
      </c>
      <c r="D212" s="46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114" t="s">
        <v>58</v>
      </c>
      <c r="AA212" s="44"/>
      <c r="AB212" s="44"/>
      <c r="AC212" s="44"/>
      <c r="AD212" s="44"/>
      <c r="AE212" s="44"/>
      <c r="AF212" s="44"/>
      <c r="AG212" s="44"/>
      <c r="AH212" s="44"/>
      <c r="AI212" s="60" t="s">
        <v>70</v>
      </c>
      <c r="AJ212" s="25"/>
      <c r="AK212" s="44"/>
      <c r="AL212" s="44"/>
      <c r="AM212" s="45"/>
      <c r="AN212" s="45"/>
      <c r="AO212" s="45"/>
      <c r="AP212" s="45"/>
      <c r="AQ212" s="45">
        <v>2</v>
      </c>
      <c r="AR212" s="25">
        <f t="shared" si="38"/>
        <v>34</v>
      </c>
      <c r="AS212" s="61">
        <f t="shared" si="31"/>
        <v>5.8823529411764705E-2</v>
      </c>
    </row>
    <row r="213" spans="1:45" ht="12.75" customHeight="1" x14ac:dyDescent="0.2">
      <c r="A213" s="190"/>
      <c r="B213" s="191"/>
      <c r="C213" s="34" t="s">
        <v>93</v>
      </c>
      <c r="D213" s="46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114" t="s">
        <v>58</v>
      </c>
      <c r="AA213" s="44"/>
      <c r="AB213" s="44"/>
      <c r="AC213" s="44"/>
      <c r="AD213" s="44"/>
      <c r="AE213" s="44"/>
      <c r="AF213" s="44"/>
      <c r="AG213" s="44"/>
      <c r="AH213" s="44"/>
      <c r="AI213" s="60" t="s">
        <v>70</v>
      </c>
      <c r="AJ213" s="44"/>
      <c r="AK213" s="44"/>
      <c r="AL213" s="44"/>
      <c r="AM213" s="45"/>
      <c r="AN213" s="45"/>
      <c r="AO213" s="45"/>
      <c r="AP213" s="45"/>
      <c r="AQ213" s="45">
        <v>2</v>
      </c>
      <c r="AR213" s="25">
        <f t="shared" si="38"/>
        <v>34</v>
      </c>
      <c r="AS213" s="61">
        <f t="shared" si="31"/>
        <v>5.8823529411764705E-2</v>
      </c>
    </row>
    <row r="214" spans="1:45" ht="12.75" customHeight="1" x14ac:dyDescent="0.2">
      <c r="A214" s="190"/>
      <c r="B214" s="188" t="s">
        <v>85</v>
      </c>
      <c r="C214" s="34" t="s">
        <v>89</v>
      </c>
      <c r="D214" s="46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60" t="s">
        <v>70</v>
      </c>
      <c r="AJ214" s="44"/>
      <c r="AK214" s="44"/>
      <c r="AL214" s="44"/>
      <c r="AM214" s="45"/>
      <c r="AN214" s="45"/>
      <c r="AO214" s="45"/>
      <c r="AP214" s="45"/>
      <c r="AQ214" s="45">
        <v>1</v>
      </c>
      <c r="AR214" s="25">
        <f t="shared" si="38"/>
        <v>34</v>
      </c>
      <c r="AS214" s="61">
        <f t="shared" si="31"/>
        <v>2.9411764705882353E-2</v>
      </c>
    </row>
    <row r="215" spans="1:45" ht="12.75" customHeight="1" x14ac:dyDescent="0.2">
      <c r="A215" s="190"/>
      <c r="B215" s="189"/>
      <c r="C215" s="34" t="s">
        <v>90</v>
      </c>
      <c r="D215" s="46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60" t="s">
        <v>70</v>
      </c>
      <c r="AJ215" s="44"/>
      <c r="AK215" s="44"/>
      <c r="AL215" s="44"/>
      <c r="AM215" s="45"/>
      <c r="AN215" s="45"/>
      <c r="AO215" s="45"/>
      <c r="AP215" s="45"/>
      <c r="AQ215" s="45">
        <v>1</v>
      </c>
      <c r="AR215" s="25">
        <f t="shared" si="38"/>
        <v>34</v>
      </c>
      <c r="AS215" s="61">
        <f t="shared" si="31"/>
        <v>2.9411764705882353E-2</v>
      </c>
    </row>
    <row r="216" spans="1:45" ht="12.75" customHeight="1" x14ac:dyDescent="0.2">
      <c r="A216" s="190"/>
      <c r="B216" s="189"/>
      <c r="C216" s="34" t="s">
        <v>91</v>
      </c>
      <c r="D216" s="46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60" t="s">
        <v>70</v>
      </c>
      <c r="AJ216" s="44"/>
      <c r="AK216" s="44"/>
      <c r="AL216" s="44"/>
      <c r="AM216" s="45"/>
      <c r="AN216" s="45"/>
      <c r="AO216" s="45"/>
      <c r="AP216" s="45"/>
      <c r="AQ216" s="45">
        <v>1</v>
      </c>
      <c r="AR216" s="25">
        <f t="shared" si="38"/>
        <v>34</v>
      </c>
      <c r="AS216" s="61">
        <f t="shared" si="31"/>
        <v>2.9411764705882353E-2</v>
      </c>
    </row>
    <row r="217" spans="1:45" ht="12.75" customHeight="1" x14ac:dyDescent="0.2">
      <c r="A217" s="190"/>
      <c r="B217" s="189"/>
      <c r="C217" s="34" t="s">
        <v>92</v>
      </c>
      <c r="D217" s="46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25"/>
      <c r="AG217" s="25"/>
      <c r="AH217" s="44"/>
      <c r="AI217" s="60" t="s">
        <v>70</v>
      </c>
      <c r="AJ217" s="45"/>
      <c r="AK217" s="25"/>
      <c r="AL217" s="44"/>
      <c r="AM217" s="45"/>
      <c r="AN217" s="45"/>
      <c r="AO217" s="45"/>
      <c r="AP217" s="45"/>
      <c r="AQ217" s="45">
        <v>1</v>
      </c>
      <c r="AR217" s="25">
        <f t="shared" si="38"/>
        <v>34</v>
      </c>
      <c r="AS217" s="61">
        <f t="shared" si="31"/>
        <v>2.9411764705882353E-2</v>
      </c>
    </row>
    <row r="218" spans="1:45" ht="12.75" customHeight="1" x14ac:dyDescent="0.2">
      <c r="A218" s="190"/>
      <c r="B218" s="191"/>
      <c r="C218" s="34" t="s">
        <v>93</v>
      </c>
      <c r="D218" s="46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25"/>
      <c r="AI218" s="60" t="s">
        <v>70</v>
      </c>
      <c r="AJ218" s="45"/>
      <c r="AK218" s="44"/>
      <c r="AL218" s="44"/>
      <c r="AM218" s="45"/>
      <c r="AN218" s="45"/>
      <c r="AO218" s="45"/>
      <c r="AP218" s="45"/>
      <c r="AQ218" s="45">
        <v>1</v>
      </c>
      <c r="AR218" s="25">
        <f t="shared" si="38"/>
        <v>34</v>
      </c>
      <c r="AS218" s="61">
        <f t="shared" si="31"/>
        <v>2.9411764705882353E-2</v>
      </c>
    </row>
    <row r="219" spans="1:45" ht="12.75" customHeight="1" x14ac:dyDescent="0.2">
      <c r="A219" s="190"/>
      <c r="B219" s="174" t="s">
        <v>50</v>
      </c>
      <c r="C219" s="34" t="s">
        <v>89</v>
      </c>
      <c r="D219" s="46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25"/>
      <c r="AI219" s="25"/>
      <c r="AJ219" s="148" t="s">
        <v>154</v>
      </c>
      <c r="AK219" s="44"/>
      <c r="AL219" s="44"/>
      <c r="AM219" s="45"/>
      <c r="AN219" s="45"/>
      <c r="AO219" s="45"/>
      <c r="AP219" s="45"/>
      <c r="AQ219" s="45">
        <v>1</v>
      </c>
      <c r="AR219" s="25">
        <f t="shared" si="38"/>
        <v>34</v>
      </c>
      <c r="AS219" s="61">
        <f t="shared" si="31"/>
        <v>2.9411764705882353E-2</v>
      </c>
    </row>
    <row r="220" spans="1:45" ht="12.75" customHeight="1" x14ac:dyDescent="0.2">
      <c r="A220" s="190"/>
      <c r="B220" s="174"/>
      <c r="C220" s="34" t="s">
        <v>90</v>
      </c>
      <c r="D220" s="46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25"/>
      <c r="AI220" s="25"/>
      <c r="AJ220" s="148" t="s">
        <v>154</v>
      </c>
      <c r="AK220" s="44"/>
      <c r="AL220" s="44"/>
      <c r="AM220" s="45"/>
      <c r="AN220" s="45"/>
      <c r="AO220" s="45"/>
      <c r="AP220" s="45"/>
      <c r="AQ220" s="45">
        <v>1</v>
      </c>
      <c r="AR220" s="25">
        <f t="shared" si="38"/>
        <v>34</v>
      </c>
      <c r="AS220" s="61">
        <f t="shared" si="31"/>
        <v>2.9411764705882353E-2</v>
      </c>
    </row>
    <row r="221" spans="1:45" ht="12.75" customHeight="1" x14ac:dyDescent="0.2">
      <c r="A221" s="190"/>
      <c r="B221" s="174"/>
      <c r="C221" s="34" t="s">
        <v>91</v>
      </c>
      <c r="D221" s="46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25"/>
      <c r="AI221" s="25"/>
      <c r="AJ221" s="148" t="s">
        <v>154</v>
      </c>
      <c r="AK221" s="44"/>
      <c r="AL221" s="44"/>
      <c r="AM221" s="45"/>
      <c r="AN221" s="45"/>
      <c r="AO221" s="45"/>
      <c r="AP221" s="45"/>
      <c r="AQ221" s="45">
        <v>1</v>
      </c>
      <c r="AR221" s="25">
        <f t="shared" si="38"/>
        <v>34</v>
      </c>
      <c r="AS221" s="61">
        <f t="shared" si="31"/>
        <v>2.9411764705882353E-2</v>
      </c>
    </row>
    <row r="222" spans="1:45" ht="12.75" customHeight="1" x14ac:dyDescent="0.2">
      <c r="A222" s="190"/>
      <c r="B222" s="174"/>
      <c r="C222" s="34" t="s">
        <v>92</v>
      </c>
      <c r="D222" s="46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25"/>
      <c r="AI222" s="25"/>
      <c r="AJ222" s="148" t="s">
        <v>154</v>
      </c>
      <c r="AK222" s="44"/>
      <c r="AL222" s="44"/>
      <c r="AM222" s="45"/>
      <c r="AN222" s="45"/>
      <c r="AO222" s="45"/>
      <c r="AP222" s="45"/>
      <c r="AQ222" s="45">
        <v>1</v>
      </c>
      <c r="AR222" s="25">
        <f t="shared" si="38"/>
        <v>34</v>
      </c>
      <c r="AS222" s="61">
        <f t="shared" si="31"/>
        <v>2.9411764705882353E-2</v>
      </c>
    </row>
    <row r="223" spans="1:45" ht="12.75" customHeight="1" x14ac:dyDescent="0.2">
      <c r="A223" s="190"/>
      <c r="B223" s="174"/>
      <c r="C223" s="34" t="s">
        <v>93</v>
      </c>
      <c r="D223" s="46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25"/>
      <c r="AI223" s="25"/>
      <c r="AJ223" s="148" t="s">
        <v>154</v>
      </c>
      <c r="AK223" s="44"/>
      <c r="AL223" s="44"/>
      <c r="AM223" s="45"/>
      <c r="AN223" s="45"/>
      <c r="AO223" s="45"/>
      <c r="AP223" s="45"/>
      <c r="AQ223" s="45">
        <v>1</v>
      </c>
      <c r="AR223" s="25">
        <f t="shared" si="38"/>
        <v>34</v>
      </c>
      <c r="AS223" s="61">
        <f t="shared" si="31"/>
        <v>2.9411764705882353E-2</v>
      </c>
    </row>
    <row r="224" spans="1:45" ht="12.75" customHeight="1" x14ac:dyDescent="0.2">
      <c r="A224" s="190"/>
      <c r="B224" s="174" t="s">
        <v>51</v>
      </c>
      <c r="C224" s="34" t="s">
        <v>89</v>
      </c>
      <c r="D224" s="46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25"/>
      <c r="AI224" s="25"/>
      <c r="AJ224" s="45"/>
      <c r="AK224" s="114" t="s">
        <v>150</v>
      </c>
      <c r="AL224" s="25"/>
      <c r="AM224" s="45"/>
      <c r="AN224" s="45"/>
      <c r="AO224" s="45"/>
      <c r="AP224" s="45"/>
      <c r="AQ224" s="45">
        <v>1</v>
      </c>
      <c r="AR224" s="25">
        <f t="shared" si="38"/>
        <v>34</v>
      </c>
      <c r="AS224" s="61">
        <f t="shared" si="31"/>
        <v>2.9411764705882353E-2</v>
      </c>
    </row>
    <row r="225" spans="1:45" ht="12.75" customHeight="1" x14ac:dyDescent="0.2">
      <c r="A225" s="190"/>
      <c r="B225" s="174"/>
      <c r="C225" s="34" t="s">
        <v>90</v>
      </c>
      <c r="D225" s="46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25"/>
      <c r="AI225" s="25"/>
      <c r="AJ225" s="45"/>
      <c r="AK225" s="114" t="s">
        <v>150</v>
      </c>
      <c r="AL225" s="25"/>
      <c r="AM225" s="45"/>
      <c r="AN225" s="45"/>
      <c r="AO225" s="45"/>
      <c r="AP225" s="45"/>
      <c r="AQ225" s="45">
        <v>1</v>
      </c>
      <c r="AR225" s="25">
        <f t="shared" si="38"/>
        <v>34</v>
      </c>
      <c r="AS225" s="61">
        <f t="shared" si="31"/>
        <v>2.9411764705882353E-2</v>
      </c>
    </row>
    <row r="226" spans="1:45" ht="12.75" customHeight="1" x14ac:dyDescent="0.2">
      <c r="A226" s="190"/>
      <c r="B226" s="174"/>
      <c r="C226" s="34" t="s">
        <v>91</v>
      </c>
      <c r="D226" s="46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25"/>
      <c r="AI226" s="25"/>
      <c r="AJ226" s="45"/>
      <c r="AK226" s="114" t="s">
        <v>150</v>
      </c>
      <c r="AL226" s="25"/>
      <c r="AM226" s="45"/>
      <c r="AN226" s="45"/>
      <c r="AO226" s="45"/>
      <c r="AP226" s="45"/>
      <c r="AQ226" s="45">
        <v>1</v>
      </c>
      <c r="AR226" s="25">
        <f t="shared" si="38"/>
        <v>34</v>
      </c>
      <c r="AS226" s="61">
        <f t="shared" si="31"/>
        <v>2.9411764705882353E-2</v>
      </c>
    </row>
    <row r="227" spans="1:45" ht="12.75" customHeight="1" x14ac:dyDescent="0.2">
      <c r="A227" s="190"/>
      <c r="B227" s="174"/>
      <c r="C227" s="34" t="s">
        <v>92</v>
      </c>
      <c r="D227" s="46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25"/>
      <c r="AI227" s="25"/>
      <c r="AJ227" s="45"/>
      <c r="AK227" s="114" t="s">
        <v>150</v>
      </c>
      <c r="AL227" s="25"/>
      <c r="AM227" s="45"/>
      <c r="AN227" s="45"/>
      <c r="AO227" s="45"/>
      <c r="AP227" s="45"/>
      <c r="AQ227" s="45">
        <v>1</v>
      </c>
      <c r="AR227" s="25">
        <f t="shared" si="38"/>
        <v>34</v>
      </c>
      <c r="AS227" s="61">
        <f t="shared" si="31"/>
        <v>2.9411764705882353E-2</v>
      </c>
    </row>
    <row r="228" spans="1:45" ht="12.75" customHeight="1" x14ac:dyDescent="0.2">
      <c r="A228" s="190"/>
      <c r="B228" s="174"/>
      <c r="C228" s="34" t="s">
        <v>93</v>
      </c>
      <c r="D228" s="46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25"/>
      <c r="AI228" s="25"/>
      <c r="AJ228" s="45"/>
      <c r="AK228" s="114" t="s">
        <v>150</v>
      </c>
      <c r="AL228" s="25"/>
      <c r="AM228" s="45"/>
      <c r="AN228" s="45"/>
      <c r="AO228" s="45"/>
      <c r="AP228" s="45"/>
      <c r="AQ228" s="45">
        <v>1</v>
      </c>
      <c r="AR228" s="25">
        <f t="shared" si="38"/>
        <v>34</v>
      </c>
      <c r="AS228" s="61">
        <f t="shared" si="31"/>
        <v>2.9411764705882353E-2</v>
      </c>
    </row>
    <row r="229" spans="1:45" ht="12.75" customHeight="1" x14ac:dyDescent="0.2">
      <c r="A229" s="190"/>
      <c r="B229" s="174" t="s">
        <v>86</v>
      </c>
      <c r="C229" s="34" t="s">
        <v>89</v>
      </c>
      <c r="D229" s="46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25"/>
      <c r="AI229" s="25"/>
      <c r="AJ229" s="148" t="s">
        <v>154</v>
      </c>
      <c r="AK229" s="44"/>
      <c r="AL229" s="44"/>
      <c r="AM229" s="45"/>
      <c r="AN229" s="45"/>
      <c r="AO229" s="45"/>
      <c r="AP229" s="45"/>
      <c r="AQ229" s="45">
        <v>1</v>
      </c>
      <c r="AR229" s="25">
        <f t="shared" ref="AR229:AR238" si="39">34*2</f>
        <v>68</v>
      </c>
      <c r="AS229" s="61">
        <f t="shared" si="31"/>
        <v>1.4705882352941176E-2</v>
      </c>
    </row>
    <row r="230" spans="1:45" ht="12.75" customHeight="1" x14ac:dyDescent="0.2">
      <c r="A230" s="190"/>
      <c r="B230" s="174"/>
      <c r="C230" s="34" t="s">
        <v>90</v>
      </c>
      <c r="D230" s="46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25"/>
      <c r="AI230" s="25"/>
      <c r="AJ230" s="148" t="s">
        <v>154</v>
      </c>
      <c r="AK230" s="44"/>
      <c r="AL230" s="44"/>
      <c r="AM230" s="45"/>
      <c r="AN230" s="45"/>
      <c r="AO230" s="45"/>
      <c r="AP230" s="45"/>
      <c r="AQ230" s="45">
        <v>1</v>
      </c>
      <c r="AR230" s="25">
        <f t="shared" si="39"/>
        <v>68</v>
      </c>
      <c r="AS230" s="61">
        <f t="shared" ref="AS230:AS293" si="40">AQ230/AR230</f>
        <v>1.4705882352941176E-2</v>
      </c>
    </row>
    <row r="231" spans="1:45" ht="12.75" customHeight="1" x14ac:dyDescent="0.2">
      <c r="A231" s="190"/>
      <c r="B231" s="174"/>
      <c r="C231" s="34" t="s">
        <v>91</v>
      </c>
      <c r="D231" s="46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25"/>
      <c r="AI231" s="25"/>
      <c r="AJ231" s="148" t="s">
        <v>154</v>
      </c>
      <c r="AK231" s="44"/>
      <c r="AL231" s="44"/>
      <c r="AM231" s="45"/>
      <c r="AN231" s="45"/>
      <c r="AO231" s="45"/>
      <c r="AP231" s="45"/>
      <c r="AQ231" s="45">
        <v>1</v>
      </c>
      <c r="AR231" s="25">
        <f t="shared" si="39"/>
        <v>68</v>
      </c>
      <c r="AS231" s="61">
        <f t="shared" si="40"/>
        <v>1.4705882352941176E-2</v>
      </c>
    </row>
    <row r="232" spans="1:45" ht="12.75" customHeight="1" x14ac:dyDescent="0.2">
      <c r="A232" s="190"/>
      <c r="B232" s="174"/>
      <c r="C232" s="34" t="s">
        <v>92</v>
      </c>
      <c r="D232" s="46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25"/>
      <c r="AI232" s="25"/>
      <c r="AJ232" s="148" t="s">
        <v>154</v>
      </c>
      <c r="AK232" s="44"/>
      <c r="AL232" s="44"/>
      <c r="AM232" s="45"/>
      <c r="AN232" s="45"/>
      <c r="AO232" s="45"/>
      <c r="AP232" s="45"/>
      <c r="AQ232" s="45">
        <v>1</v>
      </c>
      <c r="AR232" s="25">
        <f t="shared" si="39"/>
        <v>68</v>
      </c>
      <c r="AS232" s="61">
        <f t="shared" si="40"/>
        <v>1.4705882352941176E-2</v>
      </c>
    </row>
    <row r="233" spans="1:45" ht="12.75" customHeight="1" x14ac:dyDescent="0.2">
      <c r="A233" s="190"/>
      <c r="B233" s="174"/>
      <c r="C233" s="34" t="s">
        <v>93</v>
      </c>
      <c r="D233" s="46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25"/>
      <c r="AI233" s="25"/>
      <c r="AJ233" s="148" t="s">
        <v>154</v>
      </c>
      <c r="AK233" s="44"/>
      <c r="AL233" s="44"/>
      <c r="AM233" s="45"/>
      <c r="AN233" s="45"/>
      <c r="AO233" s="45"/>
      <c r="AP233" s="45"/>
      <c r="AQ233" s="45">
        <v>1</v>
      </c>
      <c r="AR233" s="25">
        <f t="shared" si="39"/>
        <v>68</v>
      </c>
      <c r="AS233" s="61">
        <f t="shared" si="40"/>
        <v>1.4705882352941176E-2</v>
      </c>
    </row>
    <row r="234" spans="1:45" ht="12.75" customHeight="1" x14ac:dyDescent="0.2">
      <c r="A234" s="190"/>
      <c r="B234" s="174" t="s">
        <v>53</v>
      </c>
      <c r="C234" s="34" t="s">
        <v>89</v>
      </c>
      <c r="D234" s="46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25"/>
      <c r="AI234" s="25"/>
      <c r="AJ234" s="45"/>
      <c r="AK234" s="44"/>
      <c r="AL234" s="44"/>
      <c r="AM234" s="45"/>
      <c r="AN234" s="45"/>
      <c r="AO234" s="45"/>
      <c r="AP234" s="45"/>
      <c r="AQ234" s="45">
        <f t="shared" ref="AQ234:AQ287" si="41">SUM(E234:AP234)</f>
        <v>0</v>
      </c>
      <c r="AR234" s="25">
        <f t="shared" si="39"/>
        <v>68</v>
      </c>
      <c r="AS234" s="61">
        <f t="shared" si="40"/>
        <v>0</v>
      </c>
    </row>
    <row r="235" spans="1:45" ht="12.75" customHeight="1" x14ac:dyDescent="0.2">
      <c r="A235" s="190"/>
      <c r="B235" s="174"/>
      <c r="C235" s="34" t="s">
        <v>90</v>
      </c>
      <c r="D235" s="46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25"/>
      <c r="AI235" s="25"/>
      <c r="AJ235" s="45"/>
      <c r="AK235" s="44"/>
      <c r="AL235" s="44"/>
      <c r="AM235" s="45"/>
      <c r="AN235" s="45"/>
      <c r="AO235" s="45"/>
      <c r="AP235" s="45"/>
      <c r="AQ235" s="45">
        <f t="shared" si="41"/>
        <v>0</v>
      </c>
      <c r="AR235" s="25">
        <f t="shared" si="39"/>
        <v>68</v>
      </c>
      <c r="AS235" s="61">
        <f t="shared" si="40"/>
        <v>0</v>
      </c>
    </row>
    <row r="236" spans="1:45" ht="12.75" customHeight="1" x14ac:dyDescent="0.2">
      <c r="A236" s="190"/>
      <c r="B236" s="174"/>
      <c r="C236" s="34" t="s">
        <v>91</v>
      </c>
      <c r="D236" s="46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25"/>
      <c r="AI236" s="25"/>
      <c r="AJ236" s="45"/>
      <c r="AK236" s="44"/>
      <c r="AL236" s="44"/>
      <c r="AM236" s="45"/>
      <c r="AN236" s="45"/>
      <c r="AO236" s="45"/>
      <c r="AP236" s="45"/>
      <c r="AQ236" s="45">
        <f t="shared" si="41"/>
        <v>0</v>
      </c>
      <c r="AR236" s="25">
        <f t="shared" si="39"/>
        <v>68</v>
      </c>
      <c r="AS236" s="61">
        <f t="shared" si="40"/>
        <v>0</v>
      </c>
    </row>
    <row r="237" spans="1:45" ht="12.75" customHeight="1" x14ac:dyDescent="0.2">
      <c r="A237" s="190"/>
      <c r="B237" s="174"/>
      <c r="C237" s="34" t="s">
        <v>92</v>
      </c>
      <c r="D237" s="46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25"/>
      <c r="AI237" s="25"/>
      <c r="AJ237" s="45"/>
      <c r="AK237" s="44"/>
      <c r="AL237" s="44"/>
      <c r="AM237" s="45"/>
      <c r="AN237" s="45"/>
      <c r="AO237" s="45"/>
      <c r="AP237" s="45"/>
      <c r="AQ237" s="45">
        <f t="shared" si="41"/>
        <v>0</v>
      </c>
      <c r="AR237" s="25">
        <f t="shared" si="39"/>
        <v>68</v>
      </c>
      <c r="AS237" s="61">
        <f t="shared" si="40"/>
        <v>0</v>
      </c>
    </row>
    <row r="238" spans="1:45" ht="12.75" customHeight="1" x14ac:dyDescent="0.2">
      <c r="A238" s="190"/>
      <c r="B238" s="174"/>
      <c r="C238" s="34" t="s">
        <v>93</v>
      </c>
      <c r="D238" s="46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25"/>
      <c r="AI238" s="25"/>
      <c r="AJ238" s="45"/>
      <c r="AK238" s="44"/>
      <c r="AL238" s="44"/>
      <c r="AM238" s="45"/>
      <c r="AN238" s="45"/>
      <c r="AO238" s="45"/>
      <c r="AP238" s="45"/>
      <c r="AQ238" s="45">
        <f t="shared" si="41"/>
        <v>0</v>
      </c>
      <c r="AR238" s="25">
        <f t="shared" si="39"/>
        <v>68</v>
      </c>
      <c r="AS238" s="61">
        <f t="shared" si="40"/>
        <v>0</v>
      </c>
    </row>
    <row r="239" spans="1:45" ht="27" customHeight="1" x14ac:dyDescent="0.2">
      <c r="A239" s="81"/>
      <c r="B239" s="219"/>
      <c r="C239" s="220"/>
      <c r="D239" s="220"/>
      <c r="E239" s="220"/>
      <c r="F239" s="220"/>
      <c r="G239" s="220"/>
      <c r="H239" s="220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  <c r="AJ239" s="220"/>
      <c r="AK239" s="220"/>
      <c r="AL239" s="220"/>
      <c r="AM239" s="220"/>
      <c r="AN239" s="220"/>
      <c r="AO239" s="220"/>
      <c r="AP239" s="220"/>
      <c r="AQ239" s="220"/>
      <c r="AR239" s="220"/>
      <c r="AS239" s="221"/>
    </row>
    <row r="240" spans="1:45" s="29" customFormat="1" ht="89.25" customHeight="1" x14ac:dyDescent="0.2">
      <c r="A240" s="205" t="s">
        <v>94</v>
      </c>
      <c r="B240" s="205"/>
      <c r="C240" s="205"/>
      <c r="D240" s="214" t="s">
        <v>88</v>
      </c>
      <c r="E240" s="215"/>
      <c r="F240" s="215"/>
      <c r="G240" s="215"/>
      <c r="H240" s="215"/>
      <c r="I240" s="215"/>
      <c r="J240" s="215"/>
      <c r="K240" s="215"/>
      <c r="L240" s="215"/>
      <c r="M240" s="215"/>
      <c r="N240" s="215"/>
      <c r="O240" s="215"/>
      <c r="P240" s="215"/>
      <c r="Q240" s="215"/>
      <c r="R240" s="215"/>
      <c r="S240" s="215"/>
      <c r="T240" s="215"/>
      <c r="U240" s="215"/>
      <c r="V240" s="215"/>
      <c r="W240" s="215"/>
      <c r="X240" s="215"/>
      <c r="Y240" s="215"/>
      <c r="Z240" s="215"/>
      <c r="AA240" s="215"/>
      <c r="AB240" s="215"/>
      <c r="AC240" s="215"/>
      <c r="AD240" s="215"/>
      <c r="AE240" s="215"/>
      <c r="AF240" s="215"/>
      <c r="AG240" s="215"/>
      <c r="AH240" s="215"/>
      <c r="AI240" s="215"/>
      <c r="AJ240" s="215"/>
      <c r="AK240" s="215"/>
      <c r="AL240" s="215"/>
      <c r="AM240" s="215"/>
      <c r="AN240" s="215"/>
      <c r="AO240" s="215"/>
      <c r="AP240" s="216"/>
      <c r="AQ240" s="208" t="s">
        <v>25</v>
      </c>
      <c r="AR240" s="199" t="s">
        <v>26</v>
      </c>
      <c r="AS240" s="200" t="s">
        <v>27</v>
      </c>
    </row>
    <row r="241" spans="1:45" s="29" customFormat="1" ht="21.75" customHeight="1" x14ac:dyDescent="0.2">
      <c r="A241" s="201" t="s">
        <v>28</v>
      </c>
      <c r="B241" s="202"/>
      <c r="C241" s="217"/>
      <c r="D241" s="82" t="s">
        <v>30</v>
      </c>
      <c r="E241" s="211" t="s">
        <v>31</v>
      </c>
      <c r="F241" s="212"/>
      <c r="G241" s="212"/>
      <c r="H241" s="213"/>
      <c r="I241" s="174" t="s">
        <v>32</v>
      </c>
      <c r="J241" s="174"/>
      <c r="K241" s="174"/>
      <c r="L241" s="174"/>
      <c r="M241" s="174" t="s">
        <v>33</v>
      </c>
      <c r="N241" s="174"/>
      <c r="O241" s="174"/>
      <c r="P241" s="174"/>
      <c r="Q241" s="174" t="s">
        <v>34</v>
      </c>
      <c r="R241" s="174"/>
      <c r="S241" s="174"/>
      <c r="T241" s="174"/>
      <c r="U241" s="174" t="s">
        <v>35</v>
      </c>
      <c r="V241" s="174"/>
      <c r="W241" s="174"/>
      <c r="X241" s="174" t="s">
        <v>36</v>
      </c>
      <c r="Y241" s="174"/>
      <c r="Z241" s="174"/>
      <c r="AA241" s="174"/>
      <c r="AB241" s="174" t="s">
        <v>37</v>
      </c>
      <c r="AC241" s="174"/>
      <c r="AD241" s="174"/>
      <c r="AE241" s="174" t="s">
        <v>38</v>
      </c>
      <c r="AF241" s="174"/>
      <c r="AG241" s="174"/>
      <c r="AH241" s="174"/>
      <c r="AI241" s="174"/>
      <c r="AJ241" s="174" t="s">
        <v>39</v>
      </c>
      <c r="AK241" s="174"/>
      <c r="AL241" s="174"/>
      <c r="AM241" s="174" t="s">
        <v>40</v>
      </c>
      <c r="AN241" s="174"/>
      <c r="AO241" s="174"/>
      <c r="AP241" s="174"/>
      <c r="AQ241" s="208"/>
      <c r="AR241" s="199"/>
      <c r="AS241" s="200"/>
    </row>
    <row r="242" spans="1:45" s="35" customFormat="1" ht="11.25" customHeight="1" x14ac:dyDescent="0.2">
      <c r="A242" s="209"/>
      <c r="B242" s="210"/>
      <c r="C242" s="218"/>
      <c r="D242" s="33" t="s">
        <v>41</v>
      </c>
      <c r="E242" s="34">
        <v>1</v>
      </c>
      <c r="F242" s="38">
        <v>2</v>
      </c>
      <c r="G242" s="38">
        <v>3</v>
      </c>
      <c r="H242" s="38">
        <v>4</v>
      </c>
      <c r="I242" s="38">
        <v>5</v>
      </c>
      <c r="J242" s="38">
        <v>6</v>
      </c>
      <c r="K242" s="38">
        <v>7</v>
      </c>
      <c r="L242" s="38">
        <v>8</v>
      </c>
      <c r="M242" s="38">
        <v>9</v>
      </c>
      <c r="N242" s="38">
        <v>10</v>
      </c>
      <c r="O242" s="38">
        <v>11</v>
      </c>
      <c r="P242" s="38">
        <v>12</v>
      </c>
      <c r="Q242" s="38">
        <v>13</v>
      </c>
      <c r="R242" s="38">
        <v>14</v>
      </c>
      <c r="S242" s="38">
        <v>15</v>
      </c>
      <c r="T242" s="38">
        <v>16</v>
      </c>
      <c r="U242" s="38">
        <v>17</v>
      </c>
      <c r="V242" s="38">
        <v>18</v>
      </c>
      <c r="W242" s="38">
        <v>19</v>
      </c>
      <c r="X242" s="38">
        <v>20</v>
      </c>
      <c r="Y242" s="38">
        <v>21</v>
      </c>
      <c r="Z242" s="38">
        <v>22</v>
      </c>
      <c r="AA242" s="38">
        <v>23</v>
      </c>
      <c r="AB242" s="38">
        <v>24</v>
      </c>
      <c r="AC242" s="38">
        <v>25</v>
      </c>
      <c r="AD242" s="38">
        <v>26</v>
      </c>
      <c r="AE242" s="38">
        <v>27</v>
      </c>
      <c r="AF242" s="38">
        <v>28</v>
      </c>
      <c r="AG242" s="38">
        <v>29</v>
      </c>
      <c r="AH242" s="38">
        <v>30</v>
      </c>
      <c r="AI242" s="38">
        <v>31</v>
      </c>
      <c r="AJ242" s="38">
        <v>32</v>
      </c>
      <c r="AK242" s="38">
        <v>33</v>
      </c>
      <c r="AL242" s="38">
        <v>34</v>
      </c>
      <c r="AM242" s="38">
        <v>35</v>
      </c>
      <c r="AN242" s="38">
        <v>36</v>
      </c>
      <c r="AO242" s="38">
        <v>37</v>
      </c>
      <c r="AP242" s="38">
        <v>38</v>
      </c>
      <c r="AQ242" s="208"/>
      <c r="AR242" s="199"/>
      <c r="AS242" s="200"/>
    </row>
    <row r="243" spans="1:45" ht="18" customHeight="1" x14ac:dyDescent="0.2">
      <c r="A243" s="190"/>
      <c r="B243" s="189" t="s">
        <v>43</v>
      </c>
      <c r="C243" s="34" t="s">
        <v>95</v>
      </c>
      <c r="D243" s="46"/>
      <c r="E243" s="44"/>
      <c r="F243" s="44"/>
      <c r="G243" s="44"/>
      <c r="H243" s="116" t="s">
        <v>57</v>
      </c>
      <c r="I243" s="44"/>
      <c r="J243" s="44"/>
      <c r="K243" s="44"/>
      <c r="L243" s="44"/>
      <c r="M243" s="44"/>
      <c r="N243" s="110" t="s">
        <v>58</v>
      </c>
      <c r="O243" s="44"/>
      <c r="P243" s="44"/>
      <c r="Q243" s="44"/>
      <c r="R243" s="44"/>
      <c r="S243" s="110" t="s">
        <v>58</v>
      </c>
      <c r="T243" s="44"/>
      <c r="U243" s="44"/>
      <c r="V243" s="44"/>
      <c r="W243" s="44"/>
      <c r="X243" s="44"/>
      <c r="Y243" s="110" t="s">
        <v>58</v>
      </c>
      <c r="Z243" s="44"/>
      <c r="AA243" s="44"/>
      <c r="AB243" s="44"/>
      <c r="AC243" s="110" t="s">
        <v>58</v>
      </c>
      <c r="AD243" s="44"/>
      <c r="AE243" s="44"/>
      <c r="AF243" s="44"/>
      <c r="AG243" s="114" t="s">
        <v>58</v>
      </c>
      <c r="AH243" s="44"/>
      <c r="AI243" s="44"/>
      <c r="AJ243" s="143" t="s">
        <v>70</v>
      </c>
      <c r="AK243" s="44"/>
      <c r="AL243" s="44"/>
      <c r="AM243" s="45"/>
      <c r="AN243" s="45"/>
      <c r="AO243" s="45"/>
      <c r="AP243" s="45"/>
      <c r="AQ243" s="45">
        <v>7</v>
      </c>
      <c r="AR243" s="25">
        <f t="shared" ref="AR243:AR245" si="42">34*4</f>
        <v>136</v>
      </c>
      <c r="AS243" s="61">
        <f t="shared" si="40"/>
        <v>5.1470588235294115E-2</v>
      </c>
    </row>
    <row r="244" spans="1:45" ht="18.75" customHeight="1" x14ac:dyDescent="0.2">
      <c r="A244" s="190"/>
      <c r="B244" s="189"/>
      <c r="C244" s="34" t="s">
        <v>96</v>
      </c>
      <c r="D244" s="46"/>
      <c r="E244" s="44"/>
      <c r="F244" s="44"/>
      <c r="G244" s="44"/>
      <c r="H244" s="116" t="s">
        <v>57</v>
      </c>
      <c r="I244" s="44"/>
      <c r="J244" s="44"/>
      <c r="K244" s="44"/>
      <c r="L244" s="44"/>
      <c r="M244" s="44"/>
      <c r="N244" s="110" t="s">
        <v>58</v>
      </c>
      <c r="O244" s="44"/>
      <c r="P244" s="44"/>
      <c r="Q244" s="44"/>
      <c r="R244" s="44"/>
      <c r="S244" s="110" t="s">
        <v>58</v>
      </c>
      <c r="T244" s="44"/>
      <c r="U244" s="44"/>
      <c r="V244" s="44"/>
      <c r="W244" s="44"/>
      <c r="X244" s="44"/>
      <c r="Y244" s="110" t="s">
        <v>58</v>
      </c>
      <c r="Z244" s="44"/>
      <c r="AA244" s="44"/>
      <c r="AB244" s="44"/>
      <c r="AC244" s="110" t="s">
        <v>58</v>
      </c>
      <c r="AD244" s="44"/>
      <c r="AE244" s="44"/>
      <c r="AF244" s="44"/>
      <c r="AG244" s="114" t="s">
        <v>58</v>
      </c>
      <c r="AH244" s="44"/>
      <c r="AI244" s="44"/>
      <c r="AJ244" s="143" t="s">
        <v>70</v>
      </c>
      <c r="AK244" s="44"/>
      <c r="AL244" s="44"/>
      <c r="AM244" s="45"/>
      <c r="AN244" s="45"/>
      <c r="AO244" s="45"/>
      <c r="AP244" s="45"/>
      <c r="AQ244" s="45">
        <v>7</v>
      </c>
      <c r="AR244" s="25">
        <f t="shared" si="42"/>
        <v>136</v>
      </c>
      <c r="AS244" s="61">
        <f t="shared" si="40"/>
        <v>5.1470588235294115E-2</v>
      </c>
    </row>
    <row r="245" spans="1:45" ht="15.75" customHeight="1" x14ac:dyDescent="0.2">
      <c r="A245" s="190"/>
      <c r="B245" s="191"/>
      <c r="C245" s="34" t="s">
        <v>97</v>
      </c>
      <c r="D245" s="46"/>
      <c r="E245" s="44"/>
      <c r="F245" s="44"/>
      <c r="G245" s="44"/>
      <c r="H245" s="116" t="s">
        <v>57</v>
      </c>
      <c r="I245" s="44"/>
      <c r="J245" s="44"/>
      <c r="K245" s="44"/>
      <c r="L245" s="44"/>
      <c r="M245" s="44"/>
      <c r="N245" s="110" t="s">
        <v>58</v>
      </c>
      <c r="O245" s="44"/>
      <c r="P245" s="44"/>
      <c r="Q245" s="44"/>
      <c r="R245" s="44"/>
      <c r="S245" s="110" t="s">
        <v>58</v>
      </c>
      <c r="T245" s="44"/>
      <c r="U245" s="44"/>
      <c r="V245" s="44"/>
      <c r="W245" s="44"/>
      <c r="X245" s="44"/>
      <c r="Y245" s="110" t="s">
        <v>58</v>
      </c>
      <c r="Z245" s="44"/>
      <c r="AA245" s="44"/>
      <c r="AB245" s="44"/>
      <c r="AC245" s="110" t="s">
        <v>58</v>
      </c>
      <c r="AD245" s="44"/>
      <c r="AE245" s="44"/>
      <c r="AF245" s="44"/>
      <c r="AG245" s="114" t="s">
        <v>58</v>
      </c>
      <c r="AH245" s="44"/>
      <c r="AI245" s="44"/>
      <c r="AJ245" s="143" t="s">
        <v>70</v>
      </c>
      <c r="AK245" s="44"/>
      <c r="AL245" s="44"/>
      <c r="AM245" s="45"/>
      <c r="AN245" s="45"/>
      <c r="AO245" s="45"/>
      <c r="AP245" s="45"/>
      <c r="AQ245" s="45">
        <v>7</v>
      </c>
      <c r="AR245" s="25">
        <f t="shared" si="42"/>
        <v>136</v>
      </c>
      <c r="AS245" s="61">
        <f t="shared" si="40"/>
        <v>5.1470588235294115E-2</v>
      </c>
    </row>
    <row r="246" spans="1:45" ht="12.75" customHeight="1" x14ac:dyDescent="0.2">
      <c r="A246" s="190"/>
      <c r="B246" s="188" t="s">
        <v>79</v>
      </c>
      <c r="C246" s="34" t="s">
        <v>95</v>
      </c>
      <c r="D246" s="46"/>
      <c r="E246" s="44"/>
      <c r="F246" s="44"/>
      <c r="G246" s="44"/>
      <c r="H246" s="116" t="s">
        <v>57</v>
      </c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114" t="s">
        <v>62</v>
      </c>
      <c r="U246" s="44"/>
      <c r="V246" s="44"/>
      <c r="W246" s="44"/>
      <c r="X246" s="44"/>
      <c r="Y246" s="44"/>
      <c r="Z246" s="44"/>
      <c r="AA246" s="44"/>
      <c r="AB246" s="114" t="s">
        <v>62</v>
      </c>
      <c r="AC246" s="44"/>
      <c r="AD246" s="44"/>
      <c r="AE246" s="44"/>
      <c r="AF246" s="44"/>
      <c r="AG246" s="44"/>
      <c r="AH246" s="142" t="s">
        <v>70</v>
      </c>
      <c r="AI246" s="44"/>
      <c r="AJ246" s="44"/>
      <c r="AK246" s="44"/>
      <c r="AL246" s="44"/>
      <c r="AM246" s="45"/>
      <c r="AN246" s="45"/>
      <c r="AO246" s="45"/>
      <c r="AP246" s="45"/>
      <c r="AQ246" s="45">
        <v>4</v>
      </c>
      <c r="AR246" s="25">
        <f t="shared" ref="AR246:AR248" si="43">34*2</f>
        <v>68</v>
      </c>
      <c r="AS246" s="61">
        <f t="shared" si="40"/>
        <v>5.8823529411764705E-2</v>
      </c>
    </row>
    <row r="247" spans="1:45" ht="12.75" customHeight="1" x14ac:dyDescent="0.2">
      <c r="A247" s="190"/>
      <c r="B247" s="189"/>
      <c r="C247" s="34" t="s">
        <v>96</v>
      </c>
      <c r="D247" s="46"/>
      <c r="E247" s="44"/>
      <c r="F247" s="44"/>
      <c r="G247" s="44"/>
      <c r="H247" s="116" t="s">
        <v>57</v>
      </c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114" t="s">
        <v>62</v>
      </c>
      <c r="U247" s="44"/>
      <c r="V247" s="44"/>
      <c r="W247" s="44"/>
      <c r="X247" s="44"/>
      <c r="Y247" s="44"/>
      <c r="Z247" s="44"/>
      <c r="AA247" s="44"/>
      <c r="AB247" s="114" t="s">
        <v>62</v>
      </c>
      <c r="AC247" s="44"/>
      <c r="AD247" s="44"/>
      <c r="AE247" s="44"/>
      <c r="AF247" s="44"/>
      <c r="AG247" s="44"/>
      <c r="AH247" s="142" t="s">
        <v>70</v>
      </c>
      <c r="AI247" s="44"/>
      <c r="AJ247" s="44"/>
      <c r="AK247" s="44"/>
      <c r="AL247" s="44"/>
      <c r="AM247" s="45"/>
      <c r="AN247" s="45"/>
      <c r="AO247" s="45"/>
      <c r="AP247" s="45"/>
      <c r="AQ247" s="45">
        <v>4</v>
      </c>
      <c r="AR247" s="25">
        <f t="shared" si="43"/>
        <v>68</v>
      </c>
      <c r="AS247" s="61">
        <f t="shared" si="40"/>
        <v>5.8823529411764705E-2</v>
      </c>
    </row>
    <row r="248" spans="1:45" x14ac:dyDescent="0.2">
      <c r="A248" s="190"/>
      <c r="B248" s="191"/>
      <c r="C248" s="34" t="s">
        <v>97</v>
      </c>
      <c r="D248" s="62"/>
      <c r="E248" s="44"/>
      <c r="F248" s="44"/>
      <c r="G248" s="44"/>
      <c r="H248" s="116" t="s">
        <v>57</v>
      </c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114" t="s">
        <v>62</v>
      </c>
      <c r="U248" s="44"/>
      <c r="V248" s="44"/>
      <c r="W248" s="44"/>
      <c r="X248" s="44"/>
      <c r="Y248" s="44"/>
      <c r="Z248" s="44"/>
      <c r="AA248" s="44"/>
      <c r="AB248" s="114" t="s">
        <v>62</v>
      </c>
      <c r="AC248" s="44"/>
      <c r="AD248" s="44"/>
      <c r="AE248" s="44"/>
      <c r="AF248" s="44"/>
      <c r="AG248" s="44"/>
      <c r="AH248" s="142" t="s">
        <v>70</v>
      </c>
      <c r="AI248" s="44"/>
      <c r="AJ248" s="44"/>
      <c r="AK248" s="44"/>
      <c r="AL248" s="44"/>
      <c r="AM248" s="45"/>
      <c r="AN248" s="45"/>
      <c r="AO248" s="45"/>
      <c r="AP248" s="45"/>
      <c r="AQ248" s="45">
        <v>4</v>
      </c>
      <c r="AR248" s="25">
        <f t="shared" si="43"/>
        <v>68</v>
      </c>
      <c r="AS248" s="61">
        <f t="shared" si="40"/>
        <v>5.8823529411764705E-2</v>
      </c>
    </row>
    <row r="249" spans="1:45" x14ac:dyDescent="0.2">
      <c r="A249" s="190"/>
      <c r="B249" s="188" t="s">
        <v>81</v>
      </c>
      <c r="C249" s="34" t="s">
        <v>95</v>
      </c>
      <c r="D249" s="46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114" t="s">
        <v>62</v>
      </c>
      <c r="AD249" s="44"/>
      <c r="AE249" s="44"/>
      <c r="AF249" s="44"/>
      <c r="AG249" s="44"/>
      <c r="AH249" s="142" t="s">
        <v>70</v>
      </c>
      <c r="AI249" s="44"/>
      <c r="AJ249" s="44"/>
      <c r="AK249" s="44"/>
      <c r="AL249" s="44"/>
      <c r="AM249" s="45"/>
      <c r="AN249" s="45"/>
      <c r="AO249" s="45"/>
      <c r="AP249" s="45"/>
      <c r="AQ249" s="45">
        <v>2</v>
      </c>
      <c r="AR249" s="25">
        <f t="shared" ref="AR249:AR254" si="44">34*3</f>
        <v>102</v>
      </c>
      <c r="AS249" s="61">
        <f t="shared" si="40"/>
        <v>1.9607843137254902E-2</v>
      </c>
    </row>
    <row r="250" spans="1:45" ht="12.75" customHeight="1" x14ac:dyDescent="0.2">
      <c r="A250" s="190"/>
      <c r="B250" s="189"/>
      <c r="C250" s="34" t="s">
        <v>96</v>
      </c>
      <c r="D250" s="62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114" t="s">
        <v>62</v>
      </c>
      <c r="AD250" s="44"/>
      <c r="AE250" s="44"/>
      <c r="AF250" s="44"/>
      <c r="AG250" s="44"/>
      <c r="AH250" s="142" t="s">
        <v>70</v>
      </c>
      <c r="AI250" s="44"/>
      <c r="AJ250" s="44"/>
      <c r="AK250" s="44"/>
      <c r="AL250" s="44"/>
      <c r="AM250" s="45"/>
      <c r="AN250" s="45"/>
      <c r="AO250" s="45"/>
      <c r="AP250" s="45"/>
      <c r="AQ250" s="45">
        <v>2</v>
      </c>
      <c r="AR250" s="25">
        <f t="shared" si="44"/>
        <v>102</v>
      </c>
      <c r="AS250" s="61">
        <f t="shared" si="40"/>
        <v>1.9607843137254902E-2</v>
      </c>
    </row>
    <row r="251" spans="1:45" ht="12.75" customHeight="1" x14ac:dyDescent="0.2">
      <c r="A251" s="190"/>
      <c r="B251" s="191"/>
      <c r="C251" s="34" t="s">
        <v>97</v>
      </c>
      <c r="D251" s="46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114" t="s">
        <v>62</v>
      </c>
      <c r="AD251" s="44"/>
      <c r="AE251" s="44"/>
      <c r="AF251" s="44"/>
      <c r="AG251" s="44"/>
      <c r="AH251" s="142" t="s">
        <v>70</v>
      </c>
      <c r="AI251" s="45"/>
      <c r="AJ251" s="45"/>
      <c r="AK251" s="44"/>
      <c r="AL251" s="44"/>
      <c r="AM251" s="45"/>
      <c r="AN251" s="45"/>
      <c r="AO251" s="45"/>
      <c r="AP251" s="45"/>
      <c r="AQ251" s="45">
        <v>2</v>
      </c>
      <c r="AR251" s="25">
        <f t="shared" si="44"/>
        <v>102</v>
      </c>
      <c r="AS251" s="61">
        <f t="shared" si="40"/>
        <v>1.9607843137254902E-2</v>
      </c>
    </row>
    <row r="252" spans="1:45" x14ac:dyDescent="0.2">
      <c r="A252" s="190"/>
      <c r="B252" s="188" t="s">
        <v>98</v>
      </c>
      <c r="C252" s="34" t="s">
        <v>95</v>
      </c>
      <c r="D252" s="46"/>
      <c r="E252" s="44"/>
      <c r="F252" s="44"/>
      <c r="G252" s="44"/>
      <c r="H252" s="44"/>
      <c r="I252" s="44"/>
      <c r="J252" s="44"/>
      <c r="K252" s="44"/>
      <c r="L252" s="114" t="s">
        <v>58</v>
      </c>
      <c r="M252" s="44"/>
      <c r="N252" s="44"/>
      <c r="O252" s="44"/>
      <c r="P252" s="44"/>
      <c r="Q252" s="44"/>
      <c r="R252" s="44"/>
      <c r="S252" s="114" t="s">
        <v>58</v>
      </c>
      <c r="T252" s="44"/>
      <c r="U252" s="44"/>
      <c r="V252" s="44"/>
      <c r="W252" s="44"/>
      <c r="X252" s="44"/>
      <c r="Y252" s="44"/>
      <c r="Z252" s="114" t="s">
        <v>58</v>
      </c>
      <c r="AA252" s="44"/>
      <c r="AB252" s="44"/>
      <c r="AC252" s="44"/>
      <c r="AD252" s="44"/>
      <c r="AE252" s="114" t="s">
        <v>58</v>
      </c>
      <c r="AF252" s="44"/>
      <c r="AG252" s="44"/>
      <c r="AH252" s="44"/>
      <c r="AI252" s="45"/>
      <c r="AJ252" s="145" t="s">
        <v>70</v>
      </c>
      <c r="AK252" s="44"/>
      <c r="AL252" s="44"/>
      <c r="AM252" s="45"/>
      <c r="AN252" s="45"/>
      <c r="AO252" s="45"/>
      <c r="AP252" s="45"/>
      <c r="AQ252" s="45">
        <v>5</v>
      </c>
      <c r="AR252" s="25">
        <f t="shared" si="44"/>
        <v>102</v>
      </c>
      <c r="AS252" s="61">
        <f t="shared" si="40"/>
        <v>4.9019607843137254E-2</v>
      </c>
    </row>
    <row r="253" spans="1:45" ht="12.75" customHeight="1" x14ac:dyDescent="0.2">
      <c r="A253" s="190"/>
      <c r="B253" s="189"/>
      <c r="C253" s="34" t="s">
        <v>96</v>
      </c>
      <c r="D253" s="46"/>
      <c r="E253" s="44"/>
      <c r="F253" s="44"/>
      <c r="G253" s="44"/>
      <c r="H253" s="44"/>
      <c r="I253" s="44"/>
      <c r="J253" s="44"/>
      <c r="K253" s="44"/>
      <c r="L253" s="114" t="s">
        <v>58</v>
      </c>
      <c r="M253" s="44"/>
      <c r="N253" s="44"/>
      <c r="O253" s="44"/>
      <c r="P253" s="44"/>
      <c r="Q253" s="44"/>
      <c r="R253" s="44"/>
      <c r="S253" s="114" t="s">
        <v>58</v>
      </c>
      <c r="T253" s="44"/>
      <c r="U253" s="44"/>
      <c r="V253" s="44"/>
      <c r="W253" s="44"/>
      <c r="X253" s="44"/>
      <c r="Y253" s="44"/>
      <c r="Z253" s="114" t="s">
        <v>58</v>
      </c>
      <c r="AA253" s="44"/>
      <c r="AB253" s="44"/>
      <c r="AC253" s="44"/>
      <c r="AD253" s="44"/>
      <c r="AE253" s="114" t="s">
        <v>58</v>
      </c>
      <c r="AF253" s="44"/>
      <c r="AG253" s="44"/>
      <c r="AH253" s="44"/>
      <c r="AI253" s="45"/>
      <c r="AJ253" s="145" t="s">
        <v>70</v>
      </c>
      <c r="AK253" s="44"/>
      <c r="AL253" s="44"/>
      <c r="AM253" s="45"/>
      <c r="AN253" s="45"/>
      <c r="AO253" s="45"/>
      <c r="AP253" s="45"/>
      <c r="AQ253" s="45">
        <v>5</v>
      </c>
      <c r="AR253" s="25">
        <f t="shared" si="44"/>
        <v>102</v>
      </c>
      <c r="AS253" s="61">
        <f t="shared" si="40"/>
        <v>4.9019607843137254E-2</v>
      </c>
    </row>
    <row r="254" spans="1:45" ht="12.75" customHeight="1" x14ac:dyDescent="0.2">
      <c r="A254" s="190"/>
      <c r="B254" s="191"/>
      <c r="C254" s="34" t="s">
        <v>97</v>
      </c>
      <c r="D254" s="46"/>
      <c r="E254" s="44"/>
      <c r="F254" s="44"/>
      <c r="G254" s="44"/>
      <c r="H254" s="44"/>
      <c r="I254" s="44"/>
      <c r="J254" s="44"/>
      <c r="K254" s="44"/>
      <c r="L254" s="114" t="s">
        <v>58</v>
      </c>
      <c r="M254" s="44"/>
      <c r="N254" s="44"/>
      <c r="O254" s="44"/>
      <c r="P254" s="44"/>
      <c r="Q254" s="44"/>
      <c r="R254" s="44"/>
      <c r="S254" s="114" t="s">
        <v>58</v>
      </c>
      <c r="T254" s="44"/>
      <c r="U254" s="44"/>
      <c r="V254" s="44"/>
      <c r="W254" s="44"/>
      <c r="X254" s="44"/>
      <c r="Y254" s="44"/>
      <c r="Z254" s="114" t="s">
        <v>58</v>
      </c>
      <c r="AA254" s="44"/>
      <c r="AB254" s="44"/>
      <c r="AC254" s="44"/>
      <c r="AD254" s="44"/>
      <c r="AE254" s="114" t="s">
        <v>58</v>
      </c>
      <c r="AF254" s="44"/>
      <c r="AG254" s="44"/>
      <c r="AH254" s="44"/>
      <c r="AI254" s="45"/>
      <c r="AJ254" s="145" t="s">
        <v>70</v>
      </c>
      <c r="AK254" s="44"/>
      <c r="AL254" s="44"/>
      <c r="AM254" s="45"/>
      <c r="AN254" s="45"/>
      <c r="AO254" s="45"/>
      <c r="AP254" s="45"/>
      <c r="AQ254" s="45">
        <v>5</v>
      </c>
      <c r="AR254" s="25">
        <f t="shared" si="44"/>
        <v>102</v>
      </c>
      <c r="AS254" s="61">
        <f t="shared" si="40"/>
        <v>4.9019607843137254E-2</v>
      </c>
    </row>
    <row r="255" spans="1:45" ht="12.75" customHeight="1" x14ac:dyDescent="0.2">
      <c r="A255" s="190"/>
      <c r="B255" s="188" t="s">
        <v>99</v>
      </c>
      <c r="C255" s="34" t="s">
        <v>95</v>
      </c>
      <c r="D255" s="46"/>
      <c r="E255" s="44"/>
      <c r="F255" s="44"/>
      <c r="G255" s="44"/>
      <c r="H255" s="44"/>
      <c r="I255" s="44"/>
      <c r="J255" s="44"/>
      <c r="K255" s="114" t="s">
        <v>58</v>
      </c>
      <c r="L255" s="44"/>
      <c r="M255" s="44"/>
      <c r="N255" s="44"/>
      <c r="O255" s="44"/>
      <c r="P255" s="44"/>
      <c r="Q255" s="44"/>
      <c r="R255" s="114" t="s">
        <v>58</v>
      </c>
      <c r="S255" s="44"/>
      <c r="T255" s="44"/>
      <c r="U255" s="44"/>
      <c r="V255" s="44"/>
      <c r="W255" s="44"/>
      <c r="X255" s="44"/>
      <c r="Y255" s="114" t="s">
        <v>58</v>
      </c>
      <c r="Z255" s="44"/>
      <c r="AA255" s="44"/>
      <c r="AB255" s="44"/>
      <c r="AC255" s="44"/>
      <c r="AD255" s="44"/>
      <c r="AE255" s="44"/>
      <c r="AF255" s="44"/>
      <c r="AG255" s="44"/>
      <c r="AH255" s="44"/>
      <c r="AI255" s="45"/>
      <c r="AJ255" s="45"/>
      <c r="AK255" s="114" t="s">
        <v>58</v>
      </c>
      <c r="AL255" s="44"/>
      <c r="AM255" s="45"/>
      <c r="AN255" s="45"/>
      <c r="AO255" s="45"/>
      <c r="AP255" s="45"/>
      <c r="AQ255" s="45">
        <v>4</v>
      </c>
      <c r="AR255" s="25">
        <f t="shared" ref="AR255:AR257" si="45">34*2</f>
        <v>68</v>
      </c>
      <c r="AS255" s="61">
        <f t="shared" si="40"/>
        <v>5.8823529411764705E-2</v>
      </c>
    </row>
    <row r="256" spans="1:45" x14ac:dyDescent="0.2">
      <c r="A256" s="190"/>
      <c r="B256" s="189"/>
      <c r="C256" s="34" t="s">
        <v>96</v>
      </c>
      <c r="D256" s="62"/>
      <c r="E256" s="44"/>
      <c r="F256" s="44"/>
      <c r="G256" s="44"/>
      <c r="H256" s="44"/>
      <c r="I256" s="44"/>
      <c r="J256" s="44"/>
      <c r="K256" s="114" t="s">
        <v>58</v>
      </c>
      <c r="L256" s="44"/>
      <c r="M256" s="44"/>
      <c r="N256" s="44"/>
      <c r="O256" s="44"/>
      <c r="P256" s="44"/>
      <c r="Q256" s="44"/>
      <c r="R256" s="114" t="s">
        <v>58</v>
      </c>
      <c r="S256" s="44"/>
      <c r="T256" s="44"/>
      <c r="U256" s="44"/>
      <c r="V256" s="44"/>
      <c r="W256" s="44"/>
      <c r="X256" s="44"/>
      <c r="Y256" s="114" t="s">
        <v>58</v>
      </c>
      <c r="Z256" s="44"/>
      <c r="AA256" s="44"/>
      <c r="AB256" s="44"/>
      <c r="AC256" s="44"/>
      <c r="AD256" s="44"/>
      <c r="AE256" s="44"/>
      <c r="AF256" s="44"/>
      <c r="AG256" s="44"/>
      <c r="AH256" s="44"/>
      <c r="AI256" s="45"/>
      <c r="AJ256" s="45"/>
      <c r="AK256" s="110" t="s">
        <v>58</v>
      </c>
      <c r="AL256" s="44"/>
      <c r="AM256" s="45"/>
      <c r="AN256" s="45"/>
      <c r="AO256" s="45"/>
      <c r="AP256" s="45"/>
      <c r="AQ256" s="45">
        <v>4</v>
      </c>
      <c r="AR256" s="25">
        <f t="shared" si="45"/>
        <v>68</v>
      </c>
      <c r="AS256" s="61">
        <f t="shared" si="40"/>
        <v>5.8823529411764705E-2</v>
      </c>
    </row>
    <row r="257" spans="1:45" x14ac:dyDescent="0.2">
      <c r="A257" s="190"/>
      <c r="B257" s="191"/>
      <c r="C257" s="34" t="s">
        <v>97</v>
      </c>
      <c r="D257" s="46"/>
      <c r="E257" s="44"/>
      <c r="F257" s="44"/>
      <c r="G257" s="44"/>
      <c r="H257" s="44"/>
      <c r="I257" s="44"/>
      <c r="J257" s="44"/>
      <c r="K257" s="114" t="s">
        <v>58</v>
      </c>
      <c r="L257" s="44"/>
      <c r="M257" s="44"/>
      <c r="N257" s="44"/>
      <c r="O257" s="44"/>
      <c r="P257" s="44"/>
      <c r="Q257" s="44"/>
      <c r="R257" s="114" t="s">
        <v>58</v>
      </c>
      <c r="S257" s="44"/>
      <c r="T257" s="44"/>
      <c r="U257" s="44"/>
      <c r="V257" s="44"/>
      <c r="W257" s="44"/>
      <c r="X257" s="44"/>
      <c r="Y257" s="114" t="s">
        <v>58</v>
      </c>
      <c r="Z257" s="44"/>
      <c r="AA257" s="44"/>
      <c r="AB257" s="44"/>
      <c r="AC257" s="44"/>
      <c r="AD257" s="44"/>
      <c r="AE257" s="44"/>
      <c r="AF257" s="44"/>
      <c r="AG257" s="44"/>
      <c r="AH257" s="44"/>
      <c r="AI257" s="45"/>
      <c r="AJ257" s="45"/>
      <c r="AK257" s="114" t="s">
        <v>58</v>
      </c>
      <c r="AL257" s="44"/>
      <c r="AM257" s="45"/>
      <c r="AN257" s="45"/>
      <c r="AO257" s="45"/>
      <c r="AP257" s="45"/>
      <c r="AQ257" s="45">
        <v>4</v>
      </c>
      <c r="AR257" s="25">
        <f t="shared" si="45"/>
        <v>68</v>
      </c>
      <c r="AS257" s="61">
        <f t="shared" si="40"/>
        <v>5.8823529411764705E-2</v>
      </c>
    </row>
    <row r="258" spans="1:45" ht="13.5" customHeight="1" x14ac:dyDescent="0.2">
      <c r="A258" s="190"/>
      <c r="B258" s="188" t="s">
        <v>100</v>
      </c>
      <c r="C258" s="34" t="s">
        <v>95</v>
      </c>
      <c r="D258" s="62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111" t="s">
        <v>58</v>
      </c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150" t="s">
        <v>58</v>
      </c>
      <c r="AJ258" s="45"/>
      <c r="AK258" s="44"/>
      <c r="AL258" s="44"/>
      <c r="AM258" s="45"/>
      <c r="AN258" s="45"/>
      <c r="AO258" s="45"/>
      <c r="AP258" s="45"/>
      <c r="AQ258" s="45">
        <v>2</v>
      </c>
      <c r="AR258" s="25">
        <f t="shared" ref="AR258:AR263" si="46">34*1</f>
        <v>34</v>
      </c>
      <c r="AS258" s="61">
        <f t="shared" si="40"/>
        <v>5.8823529411764705E-2</v>
      </c>
    </row>
    <row r="259" spans="1:45" ht="12.75" customHeight="1" x14ac:dyDescent="0.2">
      <c r="A259" s="190"/>
      <c r="B259" s="189"/>
      <c r="C259" s="34" t="s">
        <v>96</v>
      </c>
      <c r="D259" s="62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147" t="s">
        <v>58</v>
      </c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151" t="s">
        <v>58</v>
      </c>
      <c r="AJ259" s="45"/>
      <c r="AK259" s="44"/>
      <c r="AL259" s="44"/>
      <c r="AM259" s="45"/>
      <c r="AN259" s="45"/>
      <c r="AO259" s="45"/>
      <c r="AP259" s="45"/>
      <c r="AQ259" s="45">
        <v>2</v>
      </c>
      <c r="AR259" s="25">
        <f t="shared" si="46"/>
        <v>34</v>
      </c>
      <c r="AS259" s="61">
        <f t="shared" si="40"/>
        <v>5.8823529411764705E-2</v>
      </c>
    </row>
    <row r="260" spans="1:45" ht="12.75" customHeight="1" x14ac:dyDescent="0.2">
      <c r="A260" s="190"/>
      <c r="B260" s="191"/>
      <c r="C260" s="34" t="s">
        <v>97</v>
      </c>
      <c r="D260" s="46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25"/>
      <c r="T260" s="111" t="s">
        <v>58</v>
      </c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150" t="s">
        <v>58</v>
      </c>
      <c r="AJ260" s="45"/>
      <c r="AK260" s="44"/>
      <c r="AL260" s="44"/>
      <c r="AM260" s="45"/>
      <c r="AN260" s="45"/>
      <c r="AO260" s="45"/>
      <c r="AP260" s="45"/>
      <c r="AQ260" s="45">
        <v>2</v>
      </c>
      <c r="AR260" s="25">
        <f t="shared" si="46"/>
        <v>34</v>
      </c>
      <c r="AS260" s="61">
        <f t="shared" si="40"/>
        <v>5.8823529411764705E-2</v>
      </c>
    </row>
    <row r="261" spans="1:45" ht="12.75" customHeight="1" x14ac:dyDescent="0.2">
      <c r="A261" s="190"/>
      <c r="B261" s="188" t="s">
        <v>101</v>
      </c>
      <c r="C261" s="34" t="s">
        <v>95</v>
      </c>
      <c r="D261" s="62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114" t="s">
        <v>62</v>
      </c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25"/>
      <c r="AH261" s="44"/>
      <c r="AI261" s="142" t="s">
        <v>70</v>
      </c>
      <c r="AJ261" s="156"/>
      <c r="AK261" s="44"/>
      <c r="AL261" s="44"/>
      <c r="AM261" s="45"/>
      <c r="AN261" s="45"/>
      <c r="AO261" s="45"/>
      <c r="AP261" s="45"/>
      <c r="AQ261" s="45">
        <v>2</v>
      </c>
      <c r="AR261" s="25">
        <f t="shared" si="46"/>
        <v>34</v>
      </c>
      <c r="AS261" s="61">
        <f t="shared" si="40"/>
        <v>5.8823529411764705E-2</v>
      </c>
    </row>
    <row r="262" spans="1:45" ht="12.75" customHeight="1" x14ac:dyDescent="0.2">
      <c r="A262" s="190"/>
      <c r="B262" s="189"/>
      <c r="C262" s="34" t="s">
        <v>96</v>
      </c>
      <c r="D262" s="46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114" t="s">
        <v>62</v>
      </c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142" t="s">
        <v>70</v>
      </c>
      <c r="AJ262" s="157"/>
      <c r="AK262" s="44"/>
      <c r="AL262" s="44"/>
      <c r="AM262" s="45"/>
      <c r="AN262" s="45"/>
      <c r="AO262" s="45"/>
      <c r="AP262" s="45"/>
      <c r="AQ262" s="45">
        <v>2</v>
      </c>
      <c r="AR262" s="25">
        <f t="shared" si="46"/>
        <v>34</v>
      </c>
      <c r="AS262" s="61">
        <f t="shared" si="40"/>
        <v>5.8823529411764705E-2</v>
      </c>
    </row>
    <row r="263" spans="1:45" ht="12.75" customHeight="1" x14ac:dyDescent="0.2">
      <c r="A263" s="190"/>
      <c r="B263" s="189"/>
      <c r="C263" s="34" t="s">
        <v>97</v>
      </c>
      <c r="D263" s="46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114" t="s">
        <v>62</v>
      </c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142" t="s">
        <v>70</v>
      </c>
      <c r="AJ263" s="130"/>
      <c r="AK263" s="44"/>
      <c r="AL263" s="44"/>
      <c r="AM263" s="45"/>
      <c r="AN263" s="45"/>
      <c r="AO263" s="45"/>
      <c r="AP263" s="45"/>
      <c r="AQ263" s="45">
        <v>2</v>
      </c>
      <c r="AR263" s="25">
        <f t="shared" si="46"/>
        <v>34</v>
      </c>
      <c r="AS263" s="61">
        <f t="shared" si="40"/>
        <v>5.8823529411764705E-2</v>
      </c>
    </row>
    <row r="264" spans="1:45" ht="12.75" customHeight="1" x14ac:dyDescent="0.2">
      <c r="A264" s="190"/>
      <c r="B264" s="188" t="s">
        <v>83</v>
      </c>
      <c r="C264" s="34" t="s">
        <v>95</v>
      </c>
      <c r="D264" s="62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114" t="s">
        <v>62</v>
      </c>
      <c r="S264" s="44"/>
      <c r="T264" s="44"/>
      <c r="U264" s="44"/>
      <c r="V264" s="44"/>
      <c r="W264" s="44"/>
      <c r="X264" s="44"/>
      <c r="Y264" s="44"/>
      <c r="Z264" s="44"/>
      <c r="AA264" s="44"/>
      <c r="AB264" s="114" t="s">
        <v>62</v>
      </c>
      <c r="AC264" s="44"/>
      <c r="AD264" s="44"/>
      <c r="AE264" s="44"/>
      <c r="AF264" s="44"/>
      <c r="AG264" s="44"/>
      <c r="AH264" s="142" t="s">
        <v>70</v>
      </c>
      <c r="AI264" s="25"/>
      <c r="AJ264" s="44"/>
      <c r="AK264" s="44"/>
      <c r="AL264" s="44"/>
      <c r="AM264" s="45"/>
      <c r="AN264" s="45"/>
      <c r="AO264" s="45"/>
      <c r="AP264" s="45"/>
      <c r="AQ264" s="45">
        <v>3</v>
      </c>
      <c r="AR264" s="25">
        <f t="shared" ref="AR264:AR266" si="47">34*3</f>
        <v>102</v>
      </c>
      <c r="AS264" s="61">
        <f t="shared" si="40"/>
        <v>2.9411764705882353E-2</v>
      </c>
    </row>
    <row r="265" spans="1:45" ht="12.75" customHeight="1" x14ac:dyDescent="0.2">
      <c r="A265" s="190"/>
      <c r="B265" s="189"/>
      <c r="C265" s="34" t="s">
        <v>96</v>
      </c>
      <c r="D265" s="46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114" t="s">
        <v>62</v>
      </c>
      <c r="S265" s="44"/>
      <c r="T265" s="44"/>
      <c r="U265" s="44"/>
      <c r="V265" s="44"/>
      <c r="W265" s="44"/>
      <c r="X265" s="44"/>
      <c r="Y265" s="44"/>
      <c r="Z265" s="44"/>
      <c r="AA265" s="44"/>
      <c r="AB265" s="114" t="s">
        <v>62</v>
      </c>
      <c r="AC265" s="44"/>
      <c r="AD265" s="44"/>
      <c r="AE265" s="44"/>
      <c r="AF265" s="25"/>
      <c r="AG265" s="25"/>
      <c r="AH265" s="142" t="s">
        <v>70</v>
      </c>
      <c r="AI265" s="44"/>
      <c r="AJ265" s="45"/>
      <c r="AK265" s="25"/>
      <c r="AL265" s="44"/>
      <c r="AM265" s="45"/>
      <c r="AN265" s="45"/>
      <c r="AO265" s="45"/>
      <c r="AP265" s="45"/>
      <c r="AQ265" s="45">
        <v>3</v>
      </c>
      <c r="AR265" s="25">
        <f t="shared" si="47"/>
        <v>102</v>
      </c>
      <c r="AS265" s="61">
        <f t="shared" si="40"/>
        <v>2.9411764705882353E-2</v>
      </c>
    </row>
    <row r="266" spans="1:45" ht="12.75" customHeight="1" x14ac:dyDescent="0.2">
      <c r="A266" s="190"/>
      <c r="B266" s="191"/>
      <c r="C266" s="34" t="s">
        <v>97</v>
      </c>
      <c r="D266" s="62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114" t="s">
        <v>62</v>
      </c>
      <c r="S266" s="44"/>
      <c r="T266" s="44"/>
      <c r="U266" s="44"/>
      <c r="V266" s="44"/>
      <c r="W266" s="44"/>
      <c r="X266" s="44"/>
      <c r="Y266" s="44"/>
      <c r="Z266" s="44"/>
      <c r="AA266" s="44"/>
      <c r="AB266" s="114" t="s">
        <v>62</v>
      </c>
      <c r="AC266" s="44"/>
      <c r="AD266" s="44"/>
      <c r="AE266" s="44"/>
      <c r="AF266" s="25"/>
      <c r="AG266" s="44"/>
      <c r="AH266" s="152" t="s">
        <v>70</v>
      </c>
      <c r="AI266" s="45"/>
      <c r="AJ266" s="45"/>
      <c r="AK266" s="25"/>
      <c r="AL266" s="44"/>
      <c r="AM266" s="45"/>
      <c r="AN266" s="45"/>
      <c r="AO266" s="45"/>
      <c r="AP266" s="45"/>
      <c r="AQ266" s="45">
        <v>3</v>
      </c>
      <c r="AR266" s="25">
        <f t="shared" si="47"/>
        <v>102</v>
      </c>
      <c r="AS266" s="61">
        <f t="shared" si="40"/>
        <v>2.9411764705882353E-2</v>
      </c>
    </row>
    <row r="267" spans="1:45" ht="12.75" customHeight="1" x14ac:dyDescent="0.2">
      <c r="A267" s="190"/>
      <c r="B267" s="188" t="s">
        <v>84</v>
      </c>
      <c r="C267" s="34" t="s">
        <v>95</v>
      </c>
      <c r="D267" s="62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114" t="s">
        <v>58</v>
      </c>
      <c r="AA267" s="44"/>
      <c r="AB267" s="44"/>
      <c r="AC267" s="44"/>
      <c r="AD267" s="44"/>
      <c r="AE267" s="44"/>
      <c r="AF267" s="44"/>
      <c r="AG267" s="44"/>
      <c r="AH267" s="25"/>
      <c r="AI267" s="141" t="s">
        <v>70</v>
      </c>
      <c r="AJ267" s="45"/>
      <c r="AK267" s="44"/>
      <c r="AL267" s="44"/>
      <c r="AM267" s="45"/>
      <c r="AN267" s="45"/>
      <c r="AO267" s="45"/>
      <c r="AP267" s="45"/>
      <c r="AQ267" s="45">
        <v>2</v>
      </c>
      <c r="AR267" s="25">
        <f t="shared" ref="AR267:AR272" si="48">34*2</f>
        <v>68</v>
      </c>
      <c r="AS267" s="61">
        <f t="shared" si="40"/>
        <v>2.9411764705882353E-2</v>
      </c>
    </row>
    <row r="268" spans="1:45" ht="12.75" customHeight="1" x14ac:dyDescent="0.2">
      <c r="A268" s="190"/>
      <c r="B268" s="189"/>
      <c r="C268" s="34" t="s">
        <v>96</v>
      </c>
      <c r="D268" s="46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114" t="s">
        <v>58</v>
      </c>
      <c r="AA268" s="44"/>
      <c r="AB268" s="44"/>
      <c r="AC268" s="44"/>
      <c r="AD268" s="44"/>
      <c r="AE268" s="44"/>
      <c r="AF268" s="44"/>
      <c r="AG268" s="44"/>
      <c r="AH268" s="25"/>
      <c r="AI268" s="141" t="s">
        <v>70</v>
      </c>
      <c r="AJ268" s="45"/>
      <c r="AK268" s="44"/>
      <c r="AL268" s="44"/>
      <c r="AM268" s="45"/>
      <c r="AN268" s="45"/>
      <c r="AO268" s="45"/>
      <c r="AP268" s="45"/>
      <c r="AQ268" s="45">
        <v>2</v>
      </c>
      <c r="AR268" s="25">
        <f t="shared" si="48"/>
        <v>68</v>
      </c>
      <c r="AS268" s="61">
        <f t="shared" si="40"/>
        <v>2.9411764705882353E-2</v>
      </c>
    </row>
    <row r="269" spans="1:45" ht="12.75" customHeight="1" x14ac:dyDescent="0.2">
      <c r="A269" s="190"/>
      <c r="B269" s="191"/>
      <c r="C269" s="34" t="s">
        <v>97</v>
      </c>
      <c r="D269" s="46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114" t="s">
        <v>58</v>
      </c>
      <c r="AA269" s="44"/>
      <c r="AB269" s="44"/>
      <c r="AC269" s="44"/>
      <c r="AD269" s="44"/>
      <c r="AE269" s="44"/>
      <c r="AF269" s="44"/>
      <c r="AG269" s="44"/>
      <c r="AH269" s="25"/>
      <c r="AI269" s="141" t="s">
        <v>70</v>
      </c>
      <c r="AJ269" s="45"/>
      <c r="AK269" s="44"/>
      <c r="AL269" s="44"/>
      <c r="AM269" s="45"/>
      <c r="AN269" s="45"/>
      <c r="AO269" s="45"/>
      <c r="AP269" s="45"/>
      <c r="AQ269" s="45">
        <v>2</v>
      </c>
      <c r="AR269" s="25">
        <f t="shared" si="48"/>
        <v>68</v>
      </c>
      <c r="AS269" s="61">
        <f t="shared" si="40"/>
        <v>2.9411764705882353E-2</v>
      </c>
    </row>
    <row r="270" spans="1:45" ht="12.75" customHeight="1" x14ac:dyDescent="0.2">
      <c r="A270" s="190"/>
      <c r="B270" s="188" t="s">
        <v>102</v>
      </c>
      <c r="C270" s="34" t="s">
        <v>95</v>
      </c>
      <c r="D270" s="46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110" t="s">
        <v>58</v>
      </c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57"/>
      <c r="AH270" s="25"/>
      <c r="AI270" s="140" t="s">
        <v>70</v>
      </c>
      <c r="AJ270" s="156"/>
      <c r="AK270" s="44"/>
      <c r="AL270" s="44"/>
      <c r="AM270" s="45"/>
      <c r="AN270" s="45"/>
      <c r="AO270" s="45"/>
      <c r="AP270" s="45"/>
      <c r="AQ270" s="45">
        <v>2</v>
      </c>
      <c r="AR270" s="25">
        <f t="shared" si="48"/>
        <v>68</v>
      </c>
      <c r="AS270" s="61">
        <v>4.41E-2</v>
      </c>
    </row>
    <row r="271" spans="1:45" ht="12.75" customHeight="1" x14ac:dyDescent="0.2">
      <c r="A271" s="190"/>
      <c r="B271" s="189"/>
      <c r="C271" s="34" t="s">
        <v>96</v>
      </c>
      <c r="D271" s="46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110" t="s">
        <v>58</v>
      </c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57"/>
      <c r="AH271" s="25"/>
      <c r="AI271" s="140" t="s">
        <v>70</v>
      </c>
      <c r="AJ271" s="156"/>
      <c r="AK271" s="44"/>
      <c r="AL271" s="44"/>
      <c r="AM271" s="45"/>
      <c r="AN271" s="45"/>
      <c r="AO271" s="45"/>
      <c r="AP271" s="45"/>
      <c r="AQ271" s="45">
        <v>2</v>
      </c>
      <c r="AR271" s="25">
        <f t="shared" si="48"/>
        <v>68</v>
      </c>
      <c r="AS271" s="61">
        <v>4.41E-2</v>
      </c>
    </row>
    <row r="272" spans="1:45" ht="12.75" customHeight="1" x14ac:dyDescent="0.2">
      <c r="A272" s="190"/>
      <c r="B272" s="191"/>
      <c r="C272" s="34" t="s">
        <v>97</v>
      </c>
      <c r="D272" s="46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110" t="s">
        <v>58</v>
      </c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57"/>
      <c r="AH272" s="25"/>
      <c r="AI272" s="146" t="s">
        <v>70</v>
      </c>
      <c r="AJ272" s="130"/>
      <c r="AK272" s="44"/>
      <c r="AL272" s="44"/>
      <c r="AM272" s="45"/>
      <c r="AN272" s="45"/>
      <c r="AO272" s="45"/>
      <c r="AP272" s="45"/>
      <c r="AQ272" s="45">
        <v>2</v>
      </c>
      <c r="AR272" s="25">
        <f t="shared" si="48"/>
        <v>68</v>
      </c>
      <c r="AS272" s="61">
        <v>4.41E-2</v>
      </c>
    </row>
    <row r="273" spans="1:45" ht="12.75" customHeight="1" x14ac:dyDescent="0.2">
      <c r="A273" s="190"/>
      <c r="B273" s="188" t="s">
        <v>85</v>
      </c>
      <c r="C273" s="34" t="s">
        <v>95</v>
      </c>
      <c r="D273" s="62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114" t="s">
        <v>62</v>
      </c>
      <c r="Y273" s="44"/>
      <c r="Z273" s="44"/>
      <c r="AA273" s="44"/>
      <c r="AB273" s="44"/>
      <c r="AC273" s="44"/>
      <c r="AD273" s="44"/>
      <c r="AE273" s="44"/>
      <c r="AF273" s="44"/>
      <c r="AG273" s="44"/>
      <c r="AH273" s="25"/>
      <c r="AI273" s="142" t="s">
        <v>70</v>
      </c>
      <c r="AJ273" s="44"/>
      <c r="AK273" s="44"/>
      <c r="AL273" s="44"/>
      <c r="AM273" s="45"/>
      <c r="AN273" s="45"/>
      <c r="AO273" s="45"/>
      <c r="AP273" s="45"/>
      <c r="AQ273" s="45">
        <v>2</v>
      </c>
      <c r="AR273" s="25">
        <f t="shared" ref="AR273:AR281" si="49">34*1</f>
        <v>34</v>
      </c>
      <c r="AS273" s="61">
        <f t="shared" si="40"/>
        <v>5.8823529411764705E-2</v>
      </c>
    </row>
    <row r="274" spans="1:45" ht="12.75" customHeight="1" x14ac:dyDescent="0.2">
      <c r="A274" s="190"/>
      <c r="B274" s="189"/>
      <c r="C274" s="34" t="s">
        <v>96</v>
      </c>
      <c r="D274" s="62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114" t="s">
        <v>62</v>
      </c>
      <c r="Y274" s="44"/>
      <c r="Z274" s="44"/>
      <c r="AA274" s="44"/>
      <c r="AB274" s="44"/>
      <c r="AC274" s="44"/>
      <c r="AD274" s="44"/>
      <c r="AE274" s="44"/>
      <c r="AF274" s="44"/>
      <c r="AG274" s="44"/>
      <c r="AH274" s="25"/>
      <c r="AI274" s="142" t="s">
        <v>70</v>
      </c>
      <c r="AJ274" s="44"/>
      <c r="AK274" s="44"/>
      <c r="AL274" s="44"/>
      <c r="AM274" s="45"/>
      <c r="AN274" s="45"/>
      <c r="AO274" s="45"/>
      <c r="AP274" s="45"/>
      <c r="AQ274" s="45">
        <v>2</v>
      </c>
      <c r="AR274" s="25">
        <f t="shared" si="49"/>
        <v>34</v>
      </c>
      <c r="AS274" s="61">
        <f t="shared" si="40"/>
        <v>5.8823529411764705E-2</v>
      </c>
    </row>
    <row r="275" spans="1:45" ht="12.75" customHeight="1" x14ac:dyDescent="0.2">
      <c r="A275" s="190"/>
      <c r="B275" s="191"/>
      <c r="C275" s="34" t="s">
        <v>97</v>
      </c>
      <c r="D275" s="62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114" t="s">
        <v>62</v>
      </c>
      <c r="Y275" s="44"/>
      <c r="Z275" s="44"/>
      <c r="AA275" s="44"/>
      <c r="AB275" s="44"/>
      <c r="AC275" s="44"/>
      <c r="AD275" s="44"/>
      <c r="AE275" s="44"/>
      <c r="AF275" s="44"/>
      <c r="AG275" s="44"/>
      <c r="AH275" s="25"/>
      <c r="AI275" s="142" t="s">
        <v>70</v>
      </c>
      <c r="AJ275" s="44"/>
      <c r="AK275" s="44"/>
      <c r="AL275" s="44"/>
      <c r="AM275" s="45"/>
      <c r="AN275" s="45"/>
      <c r="AO275" s="45"/>
      <c r="AP275" s="45"/>
      <c r="AQ275" s="45">
        <v>2</v>
      </c>
      <c r="AR275" s="25">
        <f t="shared" si="49"/>
        <v>34</v>
      </c>
      <c r="AS275" s="61">
        <f t="shared" si="40"/>
        <v>5.8823529411764705E-2</v>
      </c>
    </row>
    <row r="276" spans="1:45" ht="12.75" customHeight="1" x14ac:dyDescent="0.2">
      <c r="A276" s="190"/>
      <c r="B276" s="174" t="s">
        <v>50</v>
      </c>
      <c r="C276" s="34" t="s">
        <v>95</v>
      </c>
      <c r="D276" s="62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25"/>
      <c r="AI276" s="44"/>
      <c r="AJ276" s="114" t="s">
        <v>154</v>
      </c>
      <c r="AK276" s="44"/>
      <c r="AL276" s="44"/>
      <c r="AM276" s="45"/>
      <c r="AN276" s="45"/>
      <c r="AO276" s="45"/>
      <c r="AP276" s="45"/>
      <c r="AQ276" s="45">
        <v>1</v>
      </c>
      <c r="AR276" s="25">
        <f t="shared" si="49"/>
        <v>34</v>
      </c>
      <c r="AS276" s="61">
        <f t="shared" si="40"/>
        <v>2.9411764705882353E-2</v>
      </c>
    </row>
    <row r="277" spans="1:45" ht="12.75" customHeight="1" x14ac:dyDescent="0.2">
      <c r="A277" s="190"/>
      <c r="B277" s="174"/>
      <c r="C277" s="34" t="s">
        <v>96</v>
      </c>
      <c r="D277" s="62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25"/>
      <c r="AI277" s="44"/>
      <c r="AJ277" s="114" t="s">
        <v>154</v>
      </c>
      <c r="AK277" s="113"/>
      <c r="AL277" s="44"/>
      <c r="AM277" s="45"/>
      <c r="AN277" s="45"/>
      <c r="AO277" s="45"/>
      <c r="AP277" s="45"/>
      <c r="AQ277" s="45">
        <v>1</v>
      </c>
      <c r="AR277" s="25">
        <f t="shared" si="49"/>
        <v>34</v>
      </c>
      <c r="AS277" s="61">
        <f t="shared" si="40"/>
        <v>2.9411764705882353E-2</v>
      </c>
    </row>
    <row r="278" spans="1:45" ht="12.75" customHeight="1" x14ac:dyDescent="0.2">
      <c r="A278" s="190"/>
      <c r="B278" s="174"/>
      <c r="C278" s="34" t="s">
        <v>97</v>
      </c>
      <c r="D278" s="62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25"/>
      <c r="AI278" s="44"/>
      <c r="AJ278" s="114" t="s">
        <v>154</v>
      </c>
      <c r="AK278" s="113"/>
      <c r="AL278" s="44"/>
      <c r="AM278" s="45"/>
      <c r="AN278" s="45"/>
      <c r="AO278" s="45"/>
      <c r="AP278" s="45"/>
      <c r="AQ278" s="45">
        <v>1</v>
      </c>
      <c r="AR278" s="25">
        <f t="shared" si="49"/>
        <v>34</v>
      </c>
      <c r="AS278" s="61">
        <f t="shared" si="40"/>
        <v>2.9411764705882353E-2</v>
      </c>
    </row>
    <row r="279" spans="1:45" ht="12.75" customHeight="1" x14ac:dyDescent="0.2">
      <c r="A279" s="190"/>
      <c r="B279" s="174" t="s">
        <v>51</v>
      </c>
      <c r="C279" s="34" t="s">
        <v>95</v>
      </c>
      <c r="D279" s="62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25"/>
      <c r="AI279" s="44"/>
      <c r="AJ279" s="44"/>
      <c r="AK279" s="114" t="s">
        <v>150</v>
      </c>
      <c r="AL279" s="44"/>
      <c r="AM279" s="45"/>
      <c r="AN279" s="45"/>
      <c r="AO279" s="45"/>
      <c r="AP279" s="45"/>
      <c r="AQ279" s="45">
        <v>1</v>
      </c>
      <c r="AR279" s="25">
        <f t="shared" si="49"/>
        <v>34</v>
      </c>
      <c r="AS279" s="61">
        <f t="shared" si="40"/>
        <v>2.9411764705882353E-2</v>
      </c>
    </row>
    <row r="280" spans="1:45" ht="12.75" customHeight="1" x14ac:dyDescent="0.2">
      <c r="A280" s="190"/>
      <c r="B280" s="174"/>
      <c r="C280" s="34" t="s">
        <v>96</v>
      </c>
      <c r="D280" s="62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25"/>
      <c r="AI280" s="44"/>
      <c r="AJ280" s="44"/>
      <c r="AK280" s="114" t="s">
        <v>150</v>
      </c>
      <c r="AL280" s="44"/>
      <c r="AM280" s="45"/>
      <c r="AN280" s="45"/>
      <c r="AO280" s="45"/>
      <c r="AP280" s="45"/>
      <c r="AQ280" s="45">
        <v>1</v>
      </c>
      <c r="AR280" s="25">
        <f t="shared" si="49"/>
        <v>34</v>
      </c>
      <c r="AS280" s="61">
        <f t="shared" si="40"/>
        <v>2.9411764705882353E-2</v>
      </c>
    </row>
    <row r="281" spans="1:45" ht="12.75" customHeight="1" x14ac:dyDescent="0.2">
      <c r="A281" s="190"/>
      <c r="B281" s="174"/>
      <c r="C281" s="34" t="s">
        <v>97</v>
      </c>
      <c r="D281" s="62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25"/>
      <c r="AI281" s="44"/>
      <c r="AJ281" s="44"/>
      <c r="AK281" s="114" t="s">
        <v>150</v>
      </c>
      <c r="AL281" s="44"/>
      <c r="AM281" s="45"/>
      <c r="AN281" s="45"/>
      <c r="AO281" s="45"/>
      <c r="AP281" s="45"/>
      <c r="AQ281" s="45">
        <v>1</v>
      </c>
      <c r="AR281" s="25">
        <f t="shared" si="49"/>
        <v>34</v>
      </c>
      <c r="AS281" s="61">
        <f t="shared" si="40"/>
        <v>2.9411764705882353E-2</v>
      </c>
    </row>
    <row r="282" spans="1:45" ht="12.75" customHeight="1" x14ac:dyDescent="0.2">
      <c r="A282" s="190"/>
      <c r="B282" s="174" t="s">
        <v>86</v>
      </c>
      <c r="C282" s="34" t="s">
        <v>95</v>
      </c>
      <c r="D282" s="62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25"/>
      <c r="AI282" s="44"/>
      <c r="AJ282" s="114" t="s">
        <v>154</v>
      </c>
      <c r="AK282" s="44"/>
      <c r="AL282" s="44"/>
      <c r="AM282" s="45"/>
      <c r="AN282" s="45"/>
      <c r="AO282" s="45"/>
      <c r="AP282" s="45"/>
      <c r="AQ282" s="45">
        <v>1</v>
      </c>
      <c r="AR282" s="25">
        <f t="shared" ref="AR282:AR287" si="50">34*2</f>
        <v>68</v>
      </c>
      <c r="AS282" s="61">
        <f t="shared" si="40"/>
        <v>1.4705882352941176E-2</v>
      </c>
    </row>
    <row r="283" spans="1:45" ht="12.75" customHeight="1" x14ac:dyDescent="0.2">
      <c r="A283" s="190"/>
      <c r="B283" s="174"/>
      <c r="C283" s="34" t="s">
        <v>96</v>
      </c>
      <c r="D283" s="62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25"/>
      <c r="AI283" s="44"/>
      <c r="AJ283" s="114" t="s">
        <v>154</v>
      </c>
      <c r="AK283" s="44"/>
      <c r="AL283" s="44"/>
      <c r="AM283" s="45"/>
      <c r="AN283" s="45"/>
      <c r="AO283" s="45"/>
      <c r="AP283" s="45"/>
      <c r="AQ283" s="45">
        <v>1</v>
      </c>
      <c r="AR283" s="25">
        <f t="shared" si="50"/>
        <v>68</v>
      </c>
      <c r="AS283" s="61">
        <f t="shared" si="40"/>
        <v>1.4705882352941176E-2</v>
      </c>
    </row>
    <row r="284" spans="1:45" ht="12.75" customHeight="1" x14ac:dyDescent="0.2">
      <c r="A284" s="190"/>
      <c r="B284" s="174"/>
      <c r="C284" s="34" t="s">
        <v>97</v>
      </c>
      <c r="D284" s="62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25"/>
      <c r="AI284" s="44"/>
      <c r="AJ284" s="114" t="s">
        <v>154</v>
      </c>
      <c r="AK284" s="44"/>
      <c r="AL284" s="44"/>
      <c r="AM284" s="45"/>
      <c r="AN284" s="45"/>
      <c r="AO284" s="45"/>
      <c r="AP284" s="45"/>
      <c r="AQ284" s="45">
        <v>1</v>
      </c>
      <c r="AR284" s="25">
        <f t="shared" si="50"/>
        <v>68</v>
      </c>
      <c r="AS284" s="61">
        <f t="shared" si="40"/>
        <v>1.4705882352941176E-2</v>
      </c>
    </row>
    <row r="285" spans="1:45" ht="12.75" customHeight="1" x14ac:dyDescent="0.2">
      <c r="A285" s="190"/>
      <c r="B285" s="174" t="s">
        <v>53</v>
      </c>
      <c r="C285" s="34" t="s">
        <v>95</v>
      </c>
      <c r="D285" s="62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25"/>
      <c r="AI285" s="44"/>
      <c r="AJ285" s="44"/>
      <c r="AK285" s="44"/>
      <c r="AL285" s="44"/>
      <c r="AM285" s="45"/>
      <c r="AN285" s="45"/>
      <c r="AO285" s="45"/>
      <c r="AP285" s="45"/>
      <c r="AQ285" s="45">
        <f t="shared" si="41"/>
        <v>0</v>
      </c>
      <c r="AR285" s="25">
        <f t="shared" si="50"/>
        <v>68</v>
      </c>
      <c r="AS285" s="61">
        <f t="shared" si="40"/>
        <v>0</v>
      </c>
    </row>
    <row r="286" spans="1:45" ht="12.75" customHeight="1" x14ac:dyDescent="0.2">
      <c r="A286" s="190"/>
      <c r="B286" s="174"/>
      <c r="C286" s="34" t="s">
        <v>96</v>
      </c>
      <c r="D286" s="62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25"/>
      <c r="AI286" s="44"/>
      <c r="AJ286" s="44"/>
      <c r="AK286" s="44"/>
      <c r="AL286" s="44"/>
      <c r="AM286" s="45"/>
      <c r="AN286" s="45"/>
      <c r="AO286" s="45"/>
      <c r="AP286" s="45"/>
      <c r="AQ286" s="45">
        <f t="shared" si="41"/>
        <v>0</v>
      </c>
      <c r="AR286" s="25">
        <f t="shared" si="50"/>
        <v>68</v>
      </c>
      <c r="AS286" s="61">
        <f t="shared" si="40"/>
        <v>0</v>
      </c>
    </row>
    <row r="287" spans="1:45" x14ac:dyDescent="0.2">
      <c r="A287" s="190"/>
      <c r="B287" s="174"/>
      <c r="C287" s="34" t="s">
        <v>97</v>
      </c>
      <c r="D287" s="62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25"/>
      <c r="AJ287" s="45"/>
      <c r="AK287" s="44"/>
      <c r="AL287" s="44"/>
      <c r="AM287" s="45"/>
      <c r="AN287" s="45"/>
      <c r="AO287" s="45"/>
      <c r="AP287" s="45"/>
      <c r="AQ287" s="45">
        <f t="shared" si="41"/>
        <v>0</v>
      </c>
      <c r="AR287" s="25">
        <f t="shared" si="50"/>
        <v>68</v>
      </c>
      <c r="AS287" s="61">
        <f t="shared" si="40"/>
        <v>0</v>
      </c>
    </row>
    <row r="288" spans="1:45" ht="27" customHeight="1" x14ac:dyDescent="0.2">
      <c r="A288" s="48"/>
      <c r="B288" s="58"/>
      <c r="C288" s="219"/>
      <c r="D288" s="220"/>
      <c r="E288" s="220"/>
      <c r="F288" s="220"/>
      <c r="G288" s="220"/>
      <c r="H288" s="220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  <c r="AJ288" s="220"/>
      <c r="AK288" s="220"/>
      <c r="AL288" s="220"/>
      <c r="AM288" s="220"/>
      <c r="AN288" s="220"/>
      <c r="AO288" s="220"/>
      <c r="AP288" s="220"/>
      <c r="AQ288" s="220"/>
      <c r="AR288" s="220"/>
      <c r="AS288" s="221"/>
    </row>
    <row r="289" spans="1:45" s="29" customFormat="1" ht="81.75" customHeight="1" x14ac:dyDescent="0.2">
      <c r="A289" s="194" t="s">
        <v>103</v>
      </c>
      <c r="B289" s="195"/>
      <c r="C289" s="214" t="s">
        <v>88</v>
      </c>
      <c r="D289" s="206"/>
      <c r="E289" s="206"/>
      <c r="F289" s="206"/>
      <c r="G289" s="206"/>
      <c r="H289" s="206"/>
      <c r="I289" s="206"/>
      <c r="J289" s="206"/>
      <c r="K289" s="206"/>
      <c r="L289" s="206"/>
      <c r="M289" s="206"/>
      <c r="N289" s="206"/>
      <c r="O289" s="206"/>
      <c r="P289" s="206"/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  <c r="AA289" s="206"/>
      <c r="AB289" s="206"/>
      <c r="AC289" s="206"/>
      <c r="AD289" s="206"/>
      <c r="AE289" s="206"/>
      <c r="AF289" s="206"/>
      <c r="AG289" s="206"/>
      <c r="AH289" s="206"/>
      <c r="AI289" s="206"/>
      <c r="AJ289" s="206"/>
      <c r="AK289" s="206"/>
      <c r="AL289" s="206"/>
      <c r="AM289" s="206"/>
      <c r="AN289" s="206"/>
      <c r="AO289" s="206"/>
      <c r="AP289" s="207"/>
      <c r="AQ289" s="208" t="s">
        <v>25</v>
      </c>
      <c r="AR289" s="199" t="s">
        <v>26</v>
      </c>
      <c r="AS289" s="200" t="s">
        <v>27</v>
      </c>
    </row>
    <row r="290" spans="1:45" s="29" customFormat="1" ht="24" customHeight="1" x14ac:dyDescent="0.2">
      <c r="A290" s="211" t="s">
        <v>28</v>
      </c>
      <c r="B290" s="212"/>
      <c r="C290" s="213"/>
      <c r="D290" s="82" t="s">
        <v>30</v>
      </c>
      <c r="E290" s="211" t="s">
        <v>31</v>
      </c>
      <c r="F290" s="212"/>
      <c r="G290" s="212"/>
      <c r="H290" s="213"/>
      <c r="I290" s="174" t="s">
        <v>32</v>
      </c>
      <c r="J290" s="174"/>
      <c r="K290" s="174"/>
      <c r="L290" s="174"/>
      <c r="M290" s="174" t="s">
        <v>33</v>
      </c>
      <c r="N290" s="174"/>
      <c r="O290" s="174"/>
      <c r="P290" s="174"/>
      <c r="Q290" s="174" t="s">
        <v>34</v>
      </c>
      <c r="R290" s="174"/>
      <c r="S290" s="174"/>
      <c r="T290" s="174"/>
      <c r="U290" s="174" t="s">
        <v>35</v>
      </c>
      <c r="V290" s="174"/>
      <c r="W290" s="174"/>
      <c r="X290" s="174" t="s">
        <v>36</v>
      </c>
      <c r="Y290" s="174"/>
      <c r="Z290" s="174"/>
      <c r="AA290" s="174"/>
      <c r="AB290" s="174" t="s">
        <v>37</v>
      </c>
      <c r="AC290" s="174"/>
      <c r="AD290" s="174"/>
      <c r="AE290" s="174" t="s">
        <v>38</v>
      </c>
      <c r="AF290" s="174"/>
      <c r="AG290" s="174"/>
      <c r="AH290" s="174"/>
      <c r="AI290" s="174"/>
      <c r="AJ290" s="174" t="s">
        <v>39</v>
      </c>
      <c r="AK290" s="174"/>
      <c r="AL290" s="174"/>
      <c r="AM290" s="174" t="s">
        <v>40</v>
      </c>
      <c r="AN290" s="174"/>
      <c r="AO290" s="174"/>
      <c r="AP290" s="174"/>
      <c r="AQ290" s="208"/>
      <c r="AR290" s="199"/>
      <c r="AS290" s="200"/>
    </row>
    <row r="291" spans="1:45" s="35" customFormat="1" ht="19.5" customHeight="1" x14ac:dyDescent="0.2">
      <c r="A291" s="34"/>
      <c r="B291" s="34"/>
      <c r="C291" s="34"/>
      <c r="D291" s="33" t="s">
        <v>41</v>
      </c>
      <c r="E291" s="34">
        <v>1</v>
      </c>
      <c r="F291" s="38">
        <v>2</v>
      </c>
      <c r="G291" s="38">
        <v>3</v>
      </c>
      <c r="H291" s="38">
        <v>4</v>
      </c>
      <c r="I291" s="38">
        <v>5</v>
      </c>
      <c r="J291" s="38">
        <v>6</v>
      </c>
      <c r="K291" s="38">
        <v>7</v>
      </c>
      <c r="L291" s="38">
        <v>8</v>
      </c>
      <c r="M291" s="38">
        <v>9</v>
      </c>
      <c r="N291" s="38">
        <v>10</v>
      </c>
      <c r="O291" s="38">
        <v>11</v>
      </c>
      <c r="P291" s="38">
        <v>12</v>
      </c>
      <c r="Q291" s="38">
        <v>13</v>
      </c>
      <c r="R291" s="38">
        <v>14</v>
      </c>
      <c r="S291" s="38">
        <v>15</v>
      </c>
      <c r="T291" s="38">
        <v>16</v>
      </c>
      <c r="U291" s="38">
        <v>17</v>
      </c>
      <c r="V291" s="38">
        <v>18</v>
      </c>
      <c r="W291" s="38">
        <v>19</v>
      </c>
      <c r="X291" s="38">
        <v>20</v>
      </c>
      <c r="Y291" s="38">
        <v>21</v>
      </c>
      <c r="Z291" s="38">
        <v>22</v>
      </c>
      <c r="AA291" s="38">
        <v>23</v>
      </c>
      <c r="AB291" s="38">
        <v>24</v>
      </c>
      <c r="AC291" s="38">
        <v>25</v>
      </c>
      <c r="AD291" s="38">
        <v>26</v>
      </c>
      <c r="AE291" s="38">
        <v>27</v>
      </c>
      <c r="AF291" s="38">
        <v>28</v>
      </c>
      <c r="AG291" s="38">
        <v>29</v>
      </c>
      <c r="AH291" s="38">
        <v>30</v>
      </c>
      <c r="AI291" s="38">
        <v>31</v>
      </c>
      <c r="AJ291" s="38">
        <v>32</v>
      </c>
      <c r="AK291" s="38">
        <v>33</v>
      </c>
      <c r="AL291" s="38">
        <v>34</v>
      </c>
      <c r="AM291" s="38">
        <v>35</v>
      </c>
      <c r="AN291" s="38">
        <v>36</v>
      </c>
      <c r="AO291" s="38">
        <v>37</v>
      </c>
      <c r="AP291" s="38">
        <v>38</v>
      </c>
      <c r="AQ291" s="208"/>
      <c r="AR291" s="199"/>
      <c r="AS291" s="200"/>
    </row>
    <row r="292" spans="1:45" x14ac:dyDescent="0.2">
      <c r="A292" s="190"/>
      <c r="B292" s="189" t="s">
        <v>43</v>
      </c>
      <c r="C292" s="34" t="s">
        <v>104</v>
      </c>
      <c r="D292" s="46"/>
      <c r="E292" s="44"/>
      <c r="F292" s="44"/>
      <c r="G292" s="114" t="s">
        <v>57</v>
      </c>
      <c r="H292" s="44"/>
      <c r="I292" s="44"/>
      <c r="J292" s="44"/>
      <c r="K292" s="114" t="s">
        <v>58</v>
      </c>
      <c r="L292" s="44"/>
      <c r="M292" s="44"/>
      <c r="N292" s="44"/>
      <c r="O292" s="44"/>
      <c r="P292" s="114" t="s">
        <v>58</v>
      </c>
      <c r="Q292" s="44"/>
      <c r="R292" s="44"/>
      <c r="S292" s="44"/>
      <c r="T292" s="44"/>
      <c r="U292" s="44"/>
      <c r="V292" s="114" t="s">
        <v>58</v>
      </c>
      <c r="W292" s="44"/>
      <c r="X292" s="44"/>
      <c r="Y292" s="44"/>
      <c r="Z292" s="44"/>
      <c r="AA292" s="44"/>
      <c r="AB292" s="130"/>
      <c r="AC292" s="44"/>
      <c r="AD292" s="44"/>
      <c r="AE292" s="44"/>
      <c r="AF292" s="114" t="s">
        <v>58</v>
      </c>
      <c r="AG292" s="44"/>
      <c r="AH292" s="44"/>
      <c r="AI292" s="44"/>
      <c r="AJ292" s="146" t="s">
        <v>70</v>
      </c>
      <c r="AK292" s="44"/>
      <c r="AL292" s="44"/>
      <c r="AM292" s="45"/>
      <c r="AN292" s="45"/>
      <c r="AO292" s="45"/>
      <c r="AP292" s="45"/>
      <c r="AQ292" s="45">
        <v>6</v>
      </c>
      <c r="AR292" s="25">
        <f t="shared" ref="AR292:AR294" si="51">34*3</f>
        <v>102</v>
      </c>
      <c r="AS292" s="61">
        <f t="shared" si="40"/>
        <v>5.8823529411764705E-2</v>
      </c>
    </row>
    <row r="293" spans="1:45" x14ac:dyDescent="0.2">
      <c r="A293" s="190"/>
      <c r="B293" s="189"/>
      <c r="C293" s="34" t="s">
        <v>105</v>
      </c>
      <c r="D293" s="46"/>
      <c r="E293" s="44"/>
      <c r="F293" s="44"/>
      <c r="G293" s="130"/>
      <c r="H293" s="116" t="s">
        <v>57</v>
      </c>
      <c r="I293" s="44"/>
      <c r="J293" s="44"/>
      <c r="K293" s="44"/>
      <c r="L293" s="110" t="s">
        <v>58</v>
      </c>
      <c r="M293" s="44"/>
      <c r="N293" s="44"/>
      <c r="O293" s="44"/>
      <c r="P293" s="44"/>
      <c r="Q293" s="44"/>
      <c r="R293" s="44"/>
      <c r="S293" s="110" t="s">
        <v>58</v>
      </c>
      <c r="T293" s="44"/>
      <c r="U293" s="44"/>
      <c r="V293" s="44"/>
      <c r="W293" s="44"/>
      <c r="X293" s="110" t="s">
        <v>58</v>
      </c>
      <c r="Y293" s="44"/>
      <c r="Z293" s="44"/>
      <c r="AA293" s="44"/>
      <c r="AB293" s="104"/>
      <c r="AC293" s="44"/>
      <c r="AD293" s="44"/>
      <c r="AE293" s="44"/>
      <c r="AF293" s="110" t="s">
        <v>58</v>
      </c>
      <c r="AG293" s="44"/>
      <c r="AH293" s="44"/>
      <c r="AI293" s="44"/>
      <c r="AJ293" s="146" t="s">
        <v>70</v>
      </c>
      <c r="AK293" s="44"/>
      <c r="AL293" s="44"/>
      <c r="AM293" s="45"/>
      <c r="AN293" s="45"/>
      <c r="AO293" s="45"/>
      <c r="AP293" s="45"/>
      <c r="AQ293" s="45">
        <v>6</v>
      </c>
      <c r="AR293" s="25">
        <f t="shared" si="51"/>
        <v>102</v>
      </c>
      <c r="AS293" s="61">
        <f t="shared" si="40"/>
        <v>5.8823529411764705E-2</v>
      </c>
    </row>
    <row r="294" spans="1:45" ht="12.75" customHeight="1" x14ac:dyDescent="0.2">
      <c r="A294" s="190"/>
      <c r="B294" s="191"/>
      <c r="C294" s="34" t="s">
        <v>106</v>
      </c>
      <c r="D294" s="46"/>
      <c r="E294" s="44"/>
      <c r="F294" s="44"/>
      <c r="G294" s="114" t="s">
        <v>57</v>
      </c>
      <c r="H294" s="44"/>
      <c r="I294" s="44"/>
      <c r="J294" s="44"/>
      <c r="K294" s="114" t="s">
        <v>58</v>
      </c>
      <c r="L294" s="44"/>
      <c r="M294" s="44"/>
      <c r="N294" s="44"/>
      <c r="O294" s="44"/>
      <c r="P294" s="114" t="s">
        <v>58</v>
      </c>
      <c r="Q294" s="44"/>
      <c r="R294" s="44"/>
      <c r="S294" s="44"/>
      <c r="T294" s="113"/>
      <c r="U294" s="44"/>
      <c r="V294" s="114" t="s">
        <v>58</v>
      </c>
      <c r="W294" s="44"/>
      <c r="X294" s="44"/>
      <c r="Y294" s="44"/>
      <c r="Z294" s="44"/>
      <c r="AA294" s="44"/>
      <c r="AB294" s="130"/>
      <c r="AC294" s="44"/>
      <c r="AD294" s="44"/>
      <c r="AE294" s="44"/>
      <c r="AF294" s="114" t="s">
        <v>58</v>
      </c>
      <c r="AG294" s="44"/>
      <c r="AH294" s="44"/>
      <c r="AI294" s="44"/>
      <c r="AJ294" s="146" t="s">
        <v>70</v>
      </c>
      <c r="AK294" s="44"/>
      <c r="AL294" s="44"/>
      <c r="AM294" s="45"/>
      <c r="AN294" s="45"/>
      <c r="AO294" s="45"/>
      <c r="AP294" s="45"/>
      <c r="AQ294" s="45">
        <v>6</v>
      </c>
      <c r="AR294" s="25">
        <f t="shared" si="51"/>
        <v>102</v>
      </c>
      <c r="AS294" s="61">
        <f t="shared" ref="AS294:AS360" si="52">AQ294/AR294</f>
        <v>5.8823529411764705E-2</v>
      </c>
    </row>
    <row r="295" spans="1:45" ht="12.75" customHeight="1" x14ac:dyDescent="0.2">
      <c r="A295" s="190"/>
      <c r="B295" s="188" t="s">
        <v>79</v>
      </c>
      <c r="C295" s="34" t="s">
        <v>104</v>
      </c>
      <c r="D295" s="46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114" t="s">
        <v>62</v>
      </c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142" t="s">
        <v>70</v>
      </c>
      <c r="AI295" s="44"/>
      <c r="AJ295" s="113"/>
      <c r="AK295" s="44"/>
      <c r="AL295" s="44"/>
      <c r="AM295" s="45"/>
      <c r="AN295" s="45"/>
      <c r="AO295" s="45"/>
      <c r="AP295" s="45"/>
      <c r="AQ295" s="45">
        <v>2</v>
      </c>
      <c r="AR295" s="25">
        <f t="shared" ref="AR295:AR297" si="53">34*2</f>
        <v>68</v>
      </c>
      <c r="AS295" s="61">
        <f t="shared" si="52"/>
        <v>2.9411764705882353E-2</v>
      </c>
    </row>
    <row r="296" spans="1:45" ht="12.75" customHeight="1" x14ac:dyDescent="0.2">
      <c r="A296" s="190"/>
      <c r="B296" s="189"/>
      <c r="C296" s="34" t="s">
        <v>105</v>
      </c>
      <c r="D296" s="46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114" t="s">
        <v>62</v>
      </c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142" t="s">
        <v>70</v>
      </c>
      <c r="AI296" s="44"/>
      <c r="AJ296" s="44"/>
      <c r="AK296" s="44"/>
      <c r="AL296" s="44"/>
      <c r="AM296" s="45"/>
      <c r="AN296" s="45"/>
      <c r="AO296" s="45"/>
      <c r="AP296" s="45"/>
      <c r="AQ296" s="45">
        <v>2</v>
      </c>
      <c r="AR296" s="25">
        <f t="shared" si="53"/>
        <v>68</v>
      </c>
      <c r="AS296" s="61">
        <f t="shared" si="52"/>
        <v>2.9411764705882353E-2</v>
      </c>
    </row>
    <row r="297" spans="1:45" x14ac:dyDescent="0.2">
      <c r="A297" s="190"/>
      <c r="B297" s="191"/>
      <c r="C297" s="34" t="s">
        <v>106</v>
      </c>
      <c r="D297" s="62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114" t="s">
        <v>62</v>
      </c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142" t="s">
        <v>70</v>
      </c>
      <c r="AI297" s="44"/>
      <c r="AJ297" s="44"/>
      <c r="AK297" s="44"/>
      <c r="AL297" s="44"/>
      <c r="AM297" s="45"/>
      <c r="AN297" s="45"/>
      <c r="AO297" s="45"/>
      <c r="AP297" s="45"/>
      <c r="AQ297" s="45">
        <v>2</v>
      </c>
      <c r="AR297" s="25">
        <f t="shared" si="53"/>
        <v>68</v>
      </c>
      <c r="AS297" s="61">
        <f t="shared" si="52"/>
        <v>2.9411764705882353E-2</v>
      </c>
    </row>
    <row r="298" spans="1:45" x14ac:dyDescent="0.2">
      <c r="A298" s="190"/>
      <c r="B298" s="188" t="s">
        <v>81</v>
      </c>
      <c r="C298" s="34" t="s">
        <v>104</v>
      </c>
      <c r="D298" s="46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114" t="s">
        <v>62</v>
      </c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142" t="s">
        <v>70</v>
      </c>
      <c r="AI298" s="44"/>
      <c r="AJ298" s="44"/>
      <c r="AK298" s="44"/>
      <c r="AL298" s="44"/>
      <c r="AM298" s="45"/>
      <c r="AN298" s="45"/>
      <c r="AO298" s="45"/>
      <c r="AP298" s="45"/>
      <c r="AQ298" s="45">
        <v>2</v>
      </c>
      <c r="AR298" s="25">
        <f t="shared" ref="AR298:AR303" si="54">34*3</f>
        <v>102</v>
      </c>
      <c r="AS298" s="61">
        <f t="shared" si="52"/>
        <v>1.9607843137254902E-2</v>
      </c>
    </row>
    <row r="299" spans="1:45" x14ac:dyDescent="0.2">
      <c r="A299" s="190"/>
      <c r="B299" s="189"/>
      <c r="C299" s="34" t="s">
        <v>105</v>
      </c>
      <c r="D299" s="62"/>
      <c r="E299" s="44"/>
      <c r="F299" s="44"/>
      <c r="G299" s="44"/>
      <c r="H299" s="44"/>
      <c r="J299" s="44"/>
      <c r="K299" s="44"/>
      <c r="L299" s="44"/>
      <c r="M299" s="44"/>
      <c r="N299" s="44"/>
      <c r="O299" s="44"/>
      <c r="P299" s="44"/>
      <c r="Q299" s="44"/>
      <c r="R299" s="44"/>
      <c r="S299" s="114" t="s">
        <v>62</v>
      </c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142" t="s">
        <v>70</v>
      </c>
      <c r="AI299" s="44"/>
      <c r="AJ299" s="44"/>
      <c r="AK299" s="44"/>
      <c r="AL299" s="44"/>
      <c r="AM299" s="45"/>
      <c r="AN299" s="45"/>
      <c r="AO299" s="45"/>
      <c r="AP299" s="45"/>
      <c r="AQ299" s="45">
        <v>2</v>
      </c>
      <c r="AR299" s="25">
        <f t="shared" si="54"/>
        <v>102</v>
      </c>
      <c r="AS299" s="61">
        <f t="shared" si="52"/>
        <v>1.9607843137254902E-2</v>
      </c>
    </row>
    <row r="300" spans="1:45" ht="12.75" customHeight="1" x14ac:dyDescent="0.2">
      <c r="A300" s="190"/>
      <c r="B300" s="191"/>
      <c r="C300" s="34" t="s">
        <v>106</v>
      </c>
      <c r="D300" s="46"/>
      <c r="E300" s="44"/>
      <c r="F300" s="44"/>
      <c r="G300" s="44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14" t="s">
        <v>62</v>
      </c>
      <c r="T300" s="130"/>
      <c r="U300" s="130"/>
      <c r="V300" s="130"/>
      <c r="W300" s="130"/>
      <c r="X300" s="130"/>
      <c r="Y300" s="130"/>
      <c r="Z300" s="130"/>
      <c r="AA300" s="130"/>
      <c r="AB300" s="130"/>
      <c r="AC300" s="130"/>
      <c r="AD300" s="130"/>
      <c r="AE300" s="130"/>
      <c r="AF300" s="130"/>
      <c r="AG300" s="130"/>
      <c r="AH300" s="142" t="s">
        <v>70</v>
      </c>
      <c r="AI300" s="44"/>
      <c r="AJ300" s="44"/>
      <c r="AK300" s="44"/>
      <c r="AL300" s="44"/>
      <c r="AM300" s="45"/>
      <c r="AN300" s="45"/>
      <c r="AO300" s="45"/>
      <c r="AP300" s="45"/>
      <c r="AQ300" s="45">
        <v>2</v>
      </c>
      <c r="AR300" s="25">
        <f t="shared" si="54"/>
        <v>102</v>
      </c>
      <c r="AS300" s="61">
        <f t="shared" si="52"/>
        <v>1.9607843137254902E-2</v>
      </c>
    </row>
    <row r="301" spans="1:45" ht="12.75" customHeight="1" x14ac:dyDescent="0.25">
      <c r="A301" s="190"/>
      <c r="B301" s="188" t="s">
        <v>98</v>
      </c>
      <c r="C301" s="34" t="s">
        <v>104</v>
      </c>
      <c r="D301" s="74" t="s">
        <v>82</v>
      </c>
      <c r="E301" s="75" t="s">
        <v>82</v>
      </c>
      <c r="F301" s="75" t="s">
        <v>82</v>
      </c>
      <c r="G301" s="75" t="s">
        <v>82</v>
      </c>
      <c r="H301" s="163" t="s">
        <v>82</v>
      </c>
      <c r="I301" s="163" t="s">
        <v>82</v>
      </c>
      <c r="J301" s="131" t="s">
        <v>58</v>
      </c>
      <c r="K301" s="133" t="s">
        <v>82</v>
      </c>
      <c r="L301" s="133" t="s">
        <v>82</v>
      </c>
      <c r="M301" s="133" t="s">
        <v>82</v>
      </c>
      <c r="N301" s="133" t="s">
        <v>82</v>
      </c>
      <c r="O301" s="133" t="s">
        <v>82</v>
      </c>
      <c r="P301" s="133" t="s">
        <v>82</v>
      </c>
      <c r="Q301" s="133" t="s">
        <v>82</v>
      </c>
      <c r="R301" s="131" t="s">
        <v>58</v>
      </c>
      <c r="S301" s="133" t="s">
        <v>82</v>
      </c>
      <c r="T301" s="133" t="s">
        <v>82</v>
      </c>
      <c r="U301" s="133" t="s">
        <v>82</v>
      </c>
      <c r="V301" s="133" t="s">
        <v>82</v>
      </c>
      <c r="W301" s="133" t="s">
        <v>82</v>
      </c>
      <c r="X301" s="131" t="s">
        <v>58</v>
      </c>
      <c r="Y301" s="133" t="s">
        <v>82</v>
      </c>
      <c r="Z301" s="133" t="s">
        <v>82</v>
      </c>
      <c r="AA301" s="133" t="s">
        <v>82</v>
      </c>
      <c r="AB301" s="133" t="s">
        <v>82</v>
      </c>
      <c r="AC301" s="133" t="s">
        <v>82</v>
      </c>
      <c r="AD301" s="133" t="s">
        <v>82</v>
      </c>
      <c r="AE301" s="133" t="s">
        <v>82</v>
      </c>
      <c r="AF301" s="133" t="s">
        <v>82</v>
      </c>
      <c r="AG301" s="131" t="s">
        <v>58</v>
      </c>
      <c r="AH301" s="75" t="s">
        <v>82</v>
      </c>
      <c r="AI301" s="135" t="s">
        <v>82</v>
      </c>
      <c r="AJ301" s="128" t="s">
        <v>70</v>
      </c>
      <c r="AK301" s="135"/>
      <c r="AL301" s="135" t="s">
        <v>82</v>
      </c>
      <c r="AM301" s="76" t="s">
        <v>82</v>
      </c>
      <c r="AN301" s="76" t="s">
        <v>82</v>
      </c>
      <c r="AO301" s="76" t="s">
        <v>82</v>
      </c>
      <c r="AP301" s="76" t="s">
        <v>82</v>
      </c>
      <c r="AQ301" s="45">
        <v>5</v>
      </c>
      <c r="AR301" s="25">
        <f t="shared" si="54"/>
        <v>102</v>
      </c>
      <c r="AS301" s="61">
        <f t="shared" si="52"/>
        <v>4.9019607843137254E-2</v>
      </c>
    </row>
    <row r="302" spans="1:45" ht="12.75" customHeight="1" x14ac:dyDescent="0.25">
      <c r="A302" s="190"/>
      <c r="B302" s="189"/>
      <c r="C302" s="34" t="s">
        <v>105</v>
      </c>
      <c r="D302" s="84" t="s">
        <v>82</v>
      </c>
      <c r="E302" s="78" t="s">
        <v>82</v>
      </c>
      <c r="F302" s="78" t="s">
        <v>82</v>
      </c>
      <c r="G302" s="78" t="s">
        <v>82</v>
      </c>
      <c r="H302" s="134" t="s">
        <v>82</v>
      </c>
      <c r="I302" s="134" t="s">
        <v>82</v>
      </c>
      <c r="J302" s="132" t="s">
        <v>58</v>
      </c>
      <c r="K302" s="134" t="s">
        <v>82</v>
      </c>
      <c r="L302" s="134" t="s">
        <v>82</v>
      </c>
      <c r="M302" s="134" t="s">
        <v>82</v>
      </c>
      <c r="N302" s="134" t="s">
        <v>82</v>
      </c>
      <c r="O302" s="134" t="s">
        <v>82</v>
      </c>
      <c r="P302" s="134" t="s">
        <v>82</v>
      </c>
      <c r="Q302" s="134" t="s">
        <v>82</v>
      </c>
      <c r="R302" s="132" t="s">
        <v>58</v>
      </c>
      <c r="S302" s="134" t="s">
        <v>82</v>
      </c>
      <c r="T302" s="134" t="s">
        <v>82</v>
      </c>
      <c r="U302" s="134" t="s">
        <v>82</v>
      </c>
      <c r="V302" s="134" t="s">
        <v>82</v>
      </c>
      <c r="W302" s="134" t="s">
        <v>82</v>
      </c>
      <c r="X302" s="132" t="s">
        <v>58</v>
      </c>
      <c r="Y302" s="134" t="s">
        <v>82</v>
      </c>
      <c r="Z302" s="134" t="s">
        <v>82</v>
      </c>
      <c r="AA302" s="134" t="s">
        <v>82</v>
      </c>
      <c r="AB302" s="134" t="s">
        <v>82</v>
      </c>
      <c r="AC302" s="134" t="s">
        <v>82</v>
      </c>
      <c r="AD302" s="134" t="s">
        <v>82</v>
      </c>
      <c r="AE302" s="134" t="s">
        <v>82</v>
      </c>
      <c r="AF302" s="134" t="s">
        <v>82</v>
      </c>
      <c r="AG302" s="132" t="s">
        <v>58</v>
      </c>
      <c r="AH302" s="78" t="s">
        <v>82</v>
      </c>
      <c r="AI302" s="138" t="s">
        <v>82</v>
      </c>
      <c r="AJ302" s="162" t="s">
        <v>70</v>
      </c>
      <c r="AK302" s="136"/>
      <c r="AL302" s="136" t="s">
        <v>82</v>
      </c>
      <c r="AM302" s="79" t="s">
        <v>82</v>
      </c>
      <c r="AN302" s="79" t="s">
        <v>82</v>
      </c>
      <c r="AO302" s="79" t="s">
        <v>82</v>
      </c>
      <c r="AP302" s="79" t="s">
        <v>82</v>
      </c>
      <c r="AQ302" s="45">
        <v>5</v>
      </c>
      <c r="AR302" s="25">
        <f t="shared" si="54"/>
        <v>102</v>
      </c>
      <c r="AS302" s="61">
        <f t="shared" si="52"/>
        <v>4.9019607843137254E-2</v>
      </c>
    </row>
    <row r="303" spans="1:45" ht="15" x14ac:dyDescent="0.25">
      <c r="A303" s="190"/>
      <c r="B303" s="191"/>
      <c r="C303" s="34" t="s">
        <v>106</v>
      </c>
      <c r="D303" s="77" t="s">
        <v>82</v>
      </c>
      <c r="E303" s="78" t="s">
        <v>82</v>
      </c>
      <c r="F303" s="78" t="s">
        <v>82</v>
      </c>
      <c r="G303" s="78" t="s">
        <v>82</v>
      </c>
      <c r="H303" s="134" t="s">
        <v>82</v>
      </c>
      <c r="I303" s="134" t="s">
        <v>82</v>
      </c>
      <c r="J303" s="132" t="s">
        <v>58</v>
      </c>
      <c r="K303" s="134" t="s">
        <v>82</v>
      </c>
      <c r="L303" s="134" t="s">
        <v>82</v>
      </c>
      <c r="M303" s="134" t="s">
        <v>82</v>
      </c>
      <c r="N303" s="134" t="s">
        <v>82</v>
      </c>
      <c r="O303" s="134" t="s">
        <v>82</v>
      </c>
      <c r="P303" s="134" t="s">
        <v>82</v>
      </c>
      <c r="Q303" s="134" t="s">
        <v>82</v>
      </c>
      <c r="R303" s="131" t="s">
        <v>58</v>
      </c>
      <c r="S303" s="134" t="s">
        <v>82</v>
      </c>
      <c r="T303" s="134" t="s">
        <v>82</v>
      </c>
      <c r="U303" s="134" t="s">
        <v>82</v>
      </c>
      <c r="V303" s="134" t="s">
        <v>82</v>
      </c>
      <c r="W303" s="134" t="s">
        <v>82</v>
      </c>
      <c r="X303" s="132" t="s">
        <v>58</v>
      </c>
      <c r="Y303" s="134" t="s">
        <v>82</v>
      </c>
      <c r="Z303" s="134" t="s">
        <v>82</v>
      </c>
      <c r="AA303" s="134" t="s">
        <v>82</v>
      </c>
      <c r="AB303" s="134" t="s">
        <v>82</v>
      </c>
      <c r="AC303" s="134" t="s">
        <v>82</v>
      </c>
      <c r="AD303" s="134" t="s">
        <v>82</v>
      </c>
      <c r="AE303" s="134" t="s">
        <v>82</v>
      </c>
      <c r="AF303" s="134" t="s">
        <v>82</v>
      </c>
      <c r="AG303" s="132" t="s">
        <v>58</v>
      </c>
      <c r="AH303" s="78" t="s">
        <v>82</v>
      </c>
      <c r="AI303" s="138" t="s">
        <v>82</v>
      </c>
      <c r="AJ303" s="162" t="s">
        <v>70</v>
      </c>
      <c r="AK303" s="136"/>
      <c r="AL303" s="136" t="s">
        <v>82</v>
      </c>
      <c r="AM303" s="79" t="s">
        <v>82</v>
      </c>
      <c r="AN303" s="79" t="s">
        <v>82</v>
      </c>
      <c r="AO303" s="79" t="s">
        <v>82</v>
      </c>
      <c r="AP303" s="79" t="s">
        <v>82</v>
      </c>
      <c r="AQ303" s="45">
        <v>5</v>
      </c>
      <c r="AR303" s="25">
        <f t="shared" si="54"/>
        <v>102</v>
      </c>
      <c r="AS303" s="61">
        <f t="shared" si="52"/>
        <v>4.9019607843137254E-2</v>
      </c>
    </row>
    <row r="304" spans="1:45" ht="12.75" customHeight="1" x14ac:dyDescent="0.25">
      <c r="A304" s="190"/>
      <c r="B304" s="188" t="s">
        <v>99</v>
      </c>
      <c r="C304" s="34" t="s">
        <v>104</v>
      </c>
      <c r="D304" s="77" t="s">
        <v>82</v>
      </c>
      <c r="E304" s="78" t="s">
        <v>82</v>
      </c>
      <c r="F304" s="78" t="s">
        <v>82</v>
      </c>
      <c r="G304" s="78" t="s">
        <v>82</v>
      </c>
      <c r="H304" s="134" t="s">
        <v>82</v>
      </c>
      <c r="I304" s="134" t="s">
        <v>82</v>
      </c>
      <c r="J304" s="134"/>
      <c r="K304" s="132" t="s">
        <v>58</v>
      </c>
      <c r="L304" s="134" t="s">
        <v>82</v>
      </c>
      <c r="M304" s="134" t="s">
        <v>82</v>
      </c>
      <c r="N304" s="134" t="s">
        <v>82</v>
      </c>
      <c r="O304" s="134" t="s">
        <v>82</v>
      </c>
      <c r="P304" s="134" t="s">
        <v>82</v>
      </c>
      <c r="Q304" s="134" t="s">
        <v>82</v>
      </c>
      <c r="R304" s="134"/>
      <c r="S304" s="132" t="s">
        <v>58</v>
      </c>
      <c r="T304" s="134" t="s">
        <v>82</v>
      </c>
      <c r="U304" s="134" t="s">
        <v>82</v>
      </c>
      <c r="V304" s="134" t="s">
        <v>82</v>
      </c>
      <c r="W304" s="134" t="s">
        <v>82</v>
      </c>
      <c r="X304" s="134" t="s">
        <v>82</v>
      </c>
      <c r="Y304" s="132" t="s">
        <v>58</v>
      </c>
      <c r="Z304" s="134" t="s">
        <v>82</v>
      </c>
      <c r="AA304" s="134" t="s">
        <v>82</v>
      </c>
      <c r="AB304" s="134" t="s">
        <v>82</v>
      </c>
      <c r="AC304" s="134" t="s">
        <v>82</v>
      </c>
      <c r="AD304" s="132" t="s">
        <v>58</v>
      </c>
      <c r="AE304" s="134" t="s">
        <v>82</v>
      </c>
      <c r="AF304" s="134" t="s">
        <v>82</v>
      </c>
      <c r="AG304" s="134" t="s">
        <v>82</v>
      </c>
      <c r="AH304" s="78" t="s">
        <v>82</v>
      </c>
      <c r="AI304" s="138" t="s">
        <v>82</v>
      </c>
      <c r="AJ304" s="138" t="s">
        <v>82</v>
      </c>
      <c r="AK304" s="158"/>
      <c r="AL304" s="161" t="s">
        <v>58</v>
      </c>
      <c r="AM304" s="79" t="s">
        <v>82</v>
      </c>
      <c r="AN304" s="79" t="s">
        <v>82</v>
      </c>
      <c r="AO304" s="79" t="s">
        <v>82</v>
      </c>
      <c r="AP304" s="79" t="s">
        <v>82</v>
      </c>
      <c r="AQ304" s="45">
        <v>5</v>
      </c>
      <c r="AR304" s="25">
        <f t="shared" ref="AR304:AR306" si="55">34*2</f>
        <v>68</v>
      </c>
      <c r="AS304" s="61">
        <f t="shared" si="52"/>
        <v>7.3529411764705885E-2</v>
      </c>
    </row>
    <row r="305" spans="1:45" ht="12.75" customHeight="1" x14ac:dyDescent="0.25">
      <c r="A305" s="190"/>
      <c r="B305" s="189"/>
      <c r="C305" s="34" t="s">
        <v>105</v>
      </c>
      <c r="D305" s="77" t="s">
        <v>82</v>
      </c>
      <c r="E305" s="78" t="s">
        <v>82</v>
      </c>
      <c r="F305" s="78" t="s">
        <v>82</v>
      </c>
      <c r="G305" s="78" t="s">
        <v>82</v>
      </c>
      <c r="H305" s="134" t="s">
        <v>82</v>
      </c>
      <c r="I305" s="134" t="s">
        <v>82</v>
      </c>
      <c r="J305" s="134"/>
      <c r="K305" s="132" t="s">
        <v>58</v>
      </c>
      <c r="L305" s="134" t="s">
        <v>82</v>
      </c>
      <c r="M305" s="134" t="s">
        <v>82</v>
      </c>
      <c r="N305" s="134" t="s">
        <v>82</v>
      </c>
      <c r="O305" s="134" t="s">
        <v>82</v>
      </c>
      <c r="P305" s="134" t="s">
        <v>82</v>
      </c>
      <c r="Q305" s="134" t="s">
        <v>82</v>
      </c>
      <c r="R305" s="133"/>
      <c r="S305" s="132" t="s">
        <v>58</v>
      </c>
      <c r="T305" s="134" t="s">
        <v>82</v>
      </c>
      <c r="U305" s="134" t="s">
        <v>82</v>
      </c>
      <c r="V305" s="134" t="s">
        <v>82</v>
      </c>
      <c r="W305" s="134" t="s">
        <v>82</v>
      </c>
      <c r="X305" s="134" t="s">
        <v>82</v>
      </c>
      <c r="Y305" s="132" t="s">
        <v>58</v>
      </c>
      <c r="Z305" s="134" t="s">
        <v>82</v>
      </c>
      <c r="AA305" s="134" t="s">
        <v>82</v>
      </c>
      <c r="AB305" s="134" t="s">
        <v>82</v>
      </c>
      <c r="AC305" s="134" t="s">
        <v>82</v>
      </c>
      <c r="AD305" s="132" t="s">
        <v>58</v>
      </c>
      <c r="AE305" s="134" t="s">
        <v>82</v>
      </c>
      <c r="AF305" s="134" t="s">
        <v>82</v>
      </c>
      <c r="AG305" s="134" t="s">
        <v>82</v>
      </c>
      <c r="AH305" s="78" t="s">
        <v>82</v>
      </c>
      <c r="AI305" s="138" t="s">
        <v>82</v>
      </c>
      <c r="AJ305" s="138" t="s">
        <v>82</v>
      </c>
      <c r="AK305" s="135"/>
      <c r="AL305" s="161" t="s">
        <v>58</v>
      </c>
      <c r="AM305" s="79" t="s">
        <v>82</v>
      </c>
      <c r="AN305" s="79" t="s">
        <v>82</v>
      </c>
      <c r="AO305" s="79" t="s">
        <v>82</v>
      </c>
      <c r="AP305" s="79" t="s">
        <v>82</v>
      </c>
      <c r="AQ305" s="45">
        <v>5</v>
      </c>
      <c r="AR305" s="25">
        <f t="shared" si="55"/>
        <v>68</v>
      </c>
      <c r="AS305" s="61">
        <f t="shared" si="52"/>
        <v>7.3529411764705885E-2</v>
      </c>
    </row>
    <row r="306" spans="1:45" ht="12.75" customHeight="1" x14ac:dyDescent="0.25">
      <c r="A306" s="190"/>
      <c r="B306" s="191"/>
      <c r="C306" s="34" t="s">
        <v>106</v>
      </c>
      <c r="D306" s="77" t="s">
        <v>82</v>
      </c>
      <c r="E306" s="78" t="s">
        <v>82</v>
      </c>
      <c r="F306" s="78" t="s">
        <v>82</v>
      </c>
      <c r="G306" s="78" t="s">
        <v>82</v>
      </c>
      <c r="H306" s="134" t="s">
        <v>82</v>
      </c>
      <c r="I306" s="134" t="s">
        <v>82</v>
      </c>
      <c r="J306" s="134"/>
      <c r="K306" s="132" t="s">
        <v>58</v>
      </c>
      <c r="L306" s="134" t="s">
        <v>82</v>
      </c>
      <c r="M306" s="134" t="s">
        <v>82</v>
      </c>
      <c r="N306" s="134" t="s">
        <v>82</v>
      </c>
      <c r="O306" s="134" t="s">
        <v>82</v>
      </c>
      <c r="P306" s="134" t="s">
        <v>82</v>
      </c>
      <c r="Q306" s="134" t="s">
        <v>82</v>
      </c>
      <c r="R306" s="134"/>
      <c r="S306" s="132" t="s">
        <v>58</v>
      </c>
      <c r="T306" s="134" t="s">
        <v>82</v>
      </c>
      <c r="U306" s="134" t="s">
        <v>82</v>
      </c>
      <c r="V306" s="134" t="s">
        <v>82</v>
      </c>
      <c r="W306" s="134" t="s">
        <v>82</v>
      </c>
      <c r="X306" s="134" t="s">
        <v>82</v>
      </c>
      <c r="Y306" s="132" t="s">
        <v>58</v>
      </c>
      <c r="Z306" s="134" t="s">
        <v>82</v>
      </c>
      <c r="AA306" s="134" t="s">
        <v>82</v>
      </c>
      <c r="AB306" s="134" t="s">
        <v>82</v>
      </c>
      <c r="AC306" s="134" t="s">
        <v>82</v>
      </c>
      <c r="AD306" s="132" t="s">
        <v>58</v>
      </c>
      <c r="AE306" s="134" t="s">
        <v>82</v>
      </c>
      <c r="AF306" s="134" t="s">
        <v>82</v>
      </c>
      <c r="AG306" s="134" t="s">
        <v>82</v>
      </c>
      <c r="AH306" s="78" t="s">
        <v>82</v>
      </c>
      <c r="AI306" s="138" t="s">
        <v>82</v>
      </c>
      <c r="AJ306" s="138" t="s">
        <v>82</v>
      </c>
      <c r="AK306" s="136"/>
      <c r="AL306" s="161" t="s">
        <v>58</v>
      </c>
      <c r="AM306" s="79" t="s">
        <v>82</v>
      </c>
      <c r="AN306" s="79" t="s">
        <v>82</v>
      </c>
      <c r="AO306" s="79" t="s">
        <v>82</v>
      </c>
      <c r="AP306" s="79" t="s">
        <v>82</v>
      </c>
      <c r="AQ306" s="45">
        <v>5</v>
      </c>
      <c r="AR306" s="25">
        <f t="shared" si="55"/>
        <v>68</v>
      </c>
      <c r="AS306" s="61">
        <f t="shared" si="52"/>
        <v>7.3529411764705885E-2</v>
      </c>
    </row>
    <row r="307" spans="1:45" ht="15" x14ac:dyDescent="0.25">
      <c r="A307" s="190"/>
      <c r="B307" s="188" t="s">
        <v>100</v>
      </c>
      <c r="C307" s="34" t="s">
        <v>104</v>
      </c>
      <c r="D307" s="77" t="s">
        <v>82</v>
      </c>
      <c r="E307" s="78" t="s">
        <v>82</v>
      </c>
      <c r="F307" s="78" t="s">
        <v>82</v>
      </c>
      <c r="G307" s="78" t="s">
        <v>82</v>
      </c>
      <c r="H307" s="78" t="s">
        <v>82</v>
      </c>
      <c r="I307" s="78" t="s">
        <v>82</v>
      </c>
      <c r="J307" s="78" t="s">
        <v>82</v>
      </c>
      <c r="K307" s="78" t="s">
        <v>82</v>
      </c>
      <c r="L307" s="78" t="s">
        <v>82</v>
      </c>
      <c r="M307" s="78" t="s">
        <v>82</v>
      </c>
      <c r="N307" s="78" t="s">
        <v>82</v>
      </c>
      <c r="O307" s="78" t="s">
        <v>82</v>
      </c>
      <c r="P307" s="78" t="s">
        <v>82</v>
      </c>
      <c r="Q307" s="132" t="s">
        <v>58</v>
      </c>
      <c r="R307" s="78" t="s">
        <v>82</v>
      </c>
      <c r="S307" s="78" t="s">
        <v>82</v>
      </c>
      <c r="T307" s="78" t="s">
        <v>82</v>
      </c>
      <c r="U307" s="78" t="s">
        <v>82</v>
      </c>
      <c r="V307" s="78" t="s">
        <v>82</v>
      </c>
      <c r="W307" s="153"/>
      <c r="X307" s="78" t="s">
        <v>82</v>
      </c>
      <c r="Y307" s="78" t="s">
        <v>82</v>
      </c>
      <c r="Z307" s="78" t="s">
        <v>82</v>
      </c>
      <c r="AA307" s="78" t="s">
        <v>82</v>
      </c>
      <c r="AB307" s="78" t="s">
        <v>82</v>
      </c>
      <c r="AC307" s="78" t="s">
        <v>82</v>
      </c>
      <c r="AD307" s="78" t="s">
        <v>82</v>
      </c>
      <c r="AE307" s="78" t="s">
        <v>82</v>
      </c>
      <c r="AF307" s="78" t="s">
        <v>82</v>
      </c>
      <c r="AG307" s="78" t="s">
        <v>82</v>
      </c>
      <c r="AH307" s="78" t="s">
        <v>82</v>
      </c>
      <c r="AI307" s="138" t="s">
        <v>82</v>
      </c>
      <c r="AJ307" s="138" t="s">
        <v>82</v>
      </c>
      <c r="AK307" s="159" t="s">
        <v>58</v>
      </c>
      <c r="AL307" s="136" t="s">
        <v>82</v>
      </c>
      <c r="AM307" s="79" t="s">
        <v>82</v>
      </c>
      <c r="AN307" s="79" t="s">
        <v>82</v>
      </c>
      <c r="AO307" s="79" t="s">
        <v>82</v>
      </c>
      <c r="AP307" s="79" t="s">
        <v>82</v>
      </c>
      <c r="AQ307" s="45">
        <v>3</v>
      </c>
      <c r="AR307" s="25">
        <f t="shared" ref="AR307:AR312" si="56">34*1</f>
        <v>34</v>
      </c>
      <c r="AS307" s="61">
        <f t="shared" si="52"/>
        <v>8.8235294117647065E-2</v>
      </c>
    </row>
    <row r="308" spans="1:45" ht="15" x14ac:dyDescent="0.25">
      <c r="A308" s="190"/>
      <c r="B308" s="189"/>
      <c r="C308" s="34" t="s">
        <v>105</v>
      </c>
      <c r="D308" s="77" t="s">
        <v>82</v>
      </c>
      <c r="E308" s="78" t="s">
        <v>82</v>
      </c>
      <c r="F308" s="78" t="s">
        <v>82</v>
      </c>
      <c r="G308" s="78" t="s">
        <v>82</v>
      </c>
      <c r="H308" s="78" t="s">
        <v>82</v>
      </c>
      <c r="I308" s="78" t="s">
        <v>82</v>
      </c>
      <c r="J308" s="78" t="s">
        <v>82</v>
      </c>
      <c r="K308" s="78" t="s">
        <v>82</v>
      </c>
      <c r="L308" s="78" t="s">
        <v>82</v>
      </c>
      <c r="M308" s="78" t="s">
        <v>82</v>
      </c>
      <c r="N308" s="78" t="s">
        <v>82</v>
      </c>
      <c r="O308" s="78" t="s">
        <v>82</v>
      </c>
      <c r="P308" s="78" t="s">
        <v>82</v>
      </c>
      <c r="Q308" s="132" t="s">
        <v>58</v>
      </c>
      <c r="R308" s="78" t="s">
        <v>82</v>
      </c>
      <c r="S308" s="78" t="s">
        <v>82</v>
      </c>
      <c r="T308" s="78" t="s">
        <v>82</v>
      </c>
      <c r="U308" s="78" t="s">
        <v>82</v>
      </c>
      <c r="V308" s="78" t="s">
        <v>82</v>
      </c>
      <c r="W308" s="153"/>
      <c r="X308" s="78" t="s">
        <v>82</v>
      </c>
      <c r="Y308" s="78" t="s">
        <v>82</v>
      </c>
      <c r="Z308" s="78" t="s">
        <v>82</v>
      </c>
      <c r="AA308" s="78" t="s">
        <v>82</v>
      </c>
      <c r="AB308" s="78" t="s">
        <v>82</v>
      </c>
      <c r="AC308" s="78" t="s">
        <v>82</v>
      </c>
      <c r="AD308" s="78" t="s">
        <v>82</v>
      </c>
      <c r="AE308" s="78" t="s">
        <v>82</v>
      </c>
      <c r="AF308" s="78" t="s">
        <v>82</v>
      </c>
      <c r="AG308" s="78" t="s">
        <v>82</v>
      </c>
      <c r="AH308" s="78" t="s">
        <v>82</v>
      </c>
      <c r="AI308" s="138" t="s">
        <v>82</v>
      </c>
      <c r="AJ308" s="138" t="s">
        <v>82</v>
      </c>
      <c r="AK308" s="160" t="s">
        <v>58</v>
      </c>
      <c r="AL308" s="136" t="s">
        <v>82</v>
      </c>
      <c r="AM308" s="79" t="s">
        <v>82</v>
      </c>
      <c r="AN308" s="79" t="s">
        <v>82</v>
      </c>
      <c r="AO308" s="79" t="s">
        <v>82</v>
      </c>
      <c r="AP308" s="79" t="s">
        <v>82</v>
      </c>
      <c r="AQ308" s="45">
        <v>3</v>
      </c>
      <c r="AR308" s="25">
        <f t="shared" si="56"/>
        <v>34</v>
      </c>
      <c r="AS308" s="61">
        <f t="shared" si="52"/>
        <v>8.8235294117647065E-2</v>
      </c>
    </row>
    <row r="309" spans="1:45" ht="15" x14ac:dyDescent="0.25">
      <c r="A309" s="190"/>
      <c r="B309" s="191"/>
      <c r="C309" s="34" t="s">
        <v>106</v>
      </c>
      <c r="D309" s="77" t="s">
        <v>82</v>
      </c>
      <c r="E309" s="78" t="s">
        <v>82</v>
      </c>
      <c r="F309" s="78" t="s">
        <v>82</v>
      </c>
      <c r="G309" s="78" t="s">
        <v>82</v>
      </c>
      <c r="H309" s="78" t="s">
        <v>82</v>
      </c>
      <c r="I309" s="78" t="s">
        <v>82</v>
      </c>
      <c r="J309" s="78" t="s">
        <v>82</v>
      </c>
      <c r="K309" s="78" t="s">
        <v>82</v>
      </c>
      <c r="L309" s="78" t="s">
        <v>82</v>
      </c>
      <c r="M309" s="78" t="s">
        <v>82</v>
      </c>
      <c r="N309" s="78" t="s">
        <v>82</v>
      </c>
      <c r="O309" s="78" t="s">
        <v>82</v>
      </c>
      <c r="P309" s="78" t="s">
        <v>82</v>
      </c>
      <c r="Q309" s="132" t="s">
        <v>58</v>
      </c>
      <c r="R309" s="78" t="s">
        <v>82</v>
      </c>
      <c r="S309" s="78" t="s">
        <v>82</v>
      </c>
      <c r="T309" s="78" t="s">
        <v>82</v>
      </c>
      <c r="U309" s="78" t="s">
        <v>82</v>
      </c>
      <c r="V309" s="78" t="s">
        <v>82</v>
      </c>
      <c r="W309" s="153"/>
      <c r="X309" s="78" t="s">
        <v>82</v>
      </c>
      <c r="Y309" s="78" t="s">
        <v>82</v>
      </c>
      <c r="Z309" s="78" t="s">
        <v>82</v>
      </c>
      <c r="AA309" s="78" t="s">
        <v>82</v>
      </c>
      <c r="AB309" s="78" t="s">
        <v>82</v>
      </c>
      <c r="AC309" s="78" t="s">
        <v>82</v>
      </c>
      <c r="AD309" s="78" t="s">
        <v>82</v>
      </c>
      <c r="AE309" s="78" t="s">
        <v>82</v>
      </c>
      <c r="AF309" s="78" t="s">
        <v>82</v>
      </c>
      <c r="AG309" s="78" t="s">
        <v>82</v>
      </c>
      <c r="AH309" s="78" t="s">
        <v>82</v>
      </c>
      <c r="AI309" s="138" t="s">
        <v>82</v>
      </c>
      <c r="AJ309" s="138" t="s">
        <v>82</v>
      </c>
      <c r="AK309" s="160" t="s">
        <v>58</v>
      </c>
      <c r="AL309" s="136" t="s">
        <v>82</v>
      </c>
      <c r="AM309" s="79" t="s">
        <v>82</v>
      </c>
      <c r="AN309" s="79" t="s">
        <v>82</v>
      </c>
      <c r="AO309" s="79" t="s">
        <v>82</v>
      </c>
      <c r="AP309" s="79" t="s">
        <v>82</v>
      </c>
      <c r="AQ309" s="45">
        <v>3</v>
      </c>
      <c r="AR309" s="25">
        <f t="shared" si="56"/>
        <v>34</v>
      </c>
      <c r="AS309" s="61">
        <f t="shared" si="52"/>
        <v>8.8235294117647065E-2</v>
      </c>
    </row>
    <row r="310" spans="1:45" ht="12.75" customHeight="1" x14ac:dyDescent="0.2">
      <c r="A310" s="190"/>
      <c r="B310" s="188" t="s">
        <v>101</v>
      </c>
      <c r="C310" s="34" t="s">
        <v>104</v>
      </c>
      <c r="D310" s="62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104"/>
      <c r="R310" s="44"/>
      <c r="S310" s="44"/>
      <c r="T310" s="25"/>
      <c r="U310" s="114" t="s">
        <v>62</v>
      </c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145" t="s">
        <v>70</v>
      </c>
      <c r="AJ310" s="156"/>
      <c r="AK310" s="113"/>
      <c r="AL310" s="113"/>
      <c r="AM310" s="45"/>
      <c r="AN310" s="45"/>
      <c r="AO310" s="45"/>
      <c r="AP310" s="45"/>
      <c r="AQ310" s="45">
        <v>2</v>
      </c>
      <c r="AR310" s="25">
        <f t="shared" si="56"/>
        <v>34</v>
      </c>
      <c r="AS310" s="61">
        <f t="shared" si="52"/>
        <v>5.8823529411764705E-2</v>
      </c>
    </row>
    <row r="311" spans="1:45" ht="12.75" customHeight="1" x14ac:dyDescent="0.2">
      <c r="A311" s="190"/>
      <c r="B311" s="189"/>
      <c r="C311" s="34" t="s">
        <v>105</v>
      </c>
      <c r="D311" s="46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T311" s="25"/>
      <c r="U311" s="114" t="s">
        <v>62</v>
      </c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145" t="s">
        <v>70</v>
      </c>
      <c r="AJ311" s="156"/>
      <c r="AK311" s="113"/>
      <c r="AL311" s="113"/>
      <c r="AM311" s="45"/>
      <c r="AN311" s="45"/>
      <c r="AO311" s="45"/>
      <c r="AP311" s="45"/>
      <c r="AQ311" s="45">
        <v>2</v>
      </c>
      <c r="AR311" s="25">
        <f t="shared" si="56"/>
        <v>34</v>
      </c>
      <c r="AS311" s="61">
        <f t="shared" si="52"/>
        <v>5.8823529411764705E-2</v>
      </c>
    </row>
    <row r="312" spans="1:45" ht="12.75" customHeight="1" x14ac:dyDescent="0.2">
      <c r="A312" s="190"/>
      <c r="B312" s="189"/>
      <c r="C312" s="34" t="s">
        <v>106</v>
      </c>
      <c r="D312" s="46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25"/>
      <c r="T312" s="44"/>
      <c r="U312" s="114" t="s">
        <v>62</v>
      </c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145" t="s">
        <v>70</v>
      </c>
      <c r="AJ312" s="156"/>
      <c r="AK312" s="113"/>
      <c r="AL312" s="113"/>
      <c r="AM312" s="45"/>
      <c r="AN312" s="45"/>
      <c r="AO312" s="45"/>
      <c r="AP312" s="45"/>
      <c r="AQ312" s="45">
        <v>2</v>
      </c>
      <c r="AR312" s="25">
        <f t="shared" si="56"/>
        <v>34</v>
      </c>
      <c r="AS312" s="61">
        <f t="shared" si="52"/>
        <v>5.8823529411764705E-2</v>
      </c>
    </row>
    <row r="313" spans="1:45" ht="12.75" customHeight="1" x14ac:dyDescent="0.2">
      <c r="A313" s="190"/>
      <c r="B313" s="188" t="s">
        <v>83</v>
      </c>
      <c r="C313" s="34" t="s">
        <v>104</v>
      </c>
      <c r="D313" s="62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114" t="s">
        <v>62</v>
      </c>
      <c r="R313" s="44"/>
      <c r="S313" s="25"/>
      <c r="T313" s="44"/>
      <c r="U313" s="44"/>
      <c r="V313" s="44"/>
      <c r="W313" s="44"/>
      <c r="X313" s="44"/>
      <c r="Y313" s="44"/>
      <c r="Z313" s="44"/>
      <c r="AA313" s="44"/>
      <c r="AB313" s="113"/>
      <c r="AC313" s="114" t="s">
        <v>62</v>
      </c>
      <c r="AD313" s="44"/>
      <c r="AE313" s="44"/>
      <c r="AF313" s="44"/>
      <c r="AG313" s="44"/>
      <c r="AH313" s="142" t="s">
        <v>70</v>
      </c>
      <c r="AI313" s="144"/>
      <c r="AJ313" s="45"/>
      <c r="AK313" s="44"/>
      <c r="AL313" s="44"/>
      <c r="AM313" s="45"/>
      <c r="AN313" s="45"/>
      <c r="AO313" s="45"/>
      <c r="AP313" s="45"/>
      <c r="AQ313" s="45">
        <v>3</v>
      </c>
      <c r="AR313" s="25">
        <f t="shared" ref="AR313:AR315" si="57">34*3</f>
        <v>102</v>
      </c>
      <c r="AS313" s="61">
        <f t="shared" si="52"/>
        <v>2.9411764705882353E-2</v>
      </c>
    </row>
    <row r="314" spans="1:45" ht="12.75" customHeight="1" x14ac:dyDescent="0.2">
      <c r="A314" s="190"/>
      <c r="B314" s="189"/>
      <c r="C314" s="34" t="s">
        <v>105</v>
      </c>
      <c r="D314" s="62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114" t="s">
        <v>62</v>
      </c>
      <c r="R314" s="44"/>
      <c r="S314" s="25"/>
      <c r="T314" s="44"/>
      <c r="U314" s="44"/>
      <c r="V314" s="44"/>
      <c r="W314" s="44"/>
      <c r="X314" s="44"/>
      <c r="Y314" s="44"/>
      <c r="Z314" s="44"/>
      <c r="AA314" s="44"/>
      <c r="AB314" s="113"/>
      <c r="AC314" s="114" t="s">
        <v>62</v>
      </c>
      <c r="AD314" s="44"/>
      <c r="AE314" s="44"/>
      <c r="AF314" s="44"/>
      <c r="AG314" s="44"/>
      <c r="AH314" s="142" t="s">
        <v>70</v>
      </c>
      <c r="AI314" s="144"/>
      <c r="AJ314" s="45"/>
      <c r="AK314" s="44"/>
      <c r="AL314" s="44"/>
      <c r="AM314" s="45"/>
      <c r="AN314" s="45"/>
      <c r="AO314" s="45"/>
      <c r="AP314" s="45"/>
      <c r="AQ314" s="45">
        <v>3</v>
      </c>
      <c r="AR314" s="25">
        <f t="shared" si="57"/>
        <v>102</v>
      </c>
      <c r="AS314" s="61">
        <f t="shared" si="52"/>
        <v>2.9411764705882353E-2</v>
      </c>
    </row>
    <row r="315" spans="1:45" ht="12.75" customHeight="1" x14ac:dyDescent="0.2">
      <c r="A315" s="190"/>
      <c r="B315" s="191"/>
      <c r="C315" s="34" t="s">
        <v>106</v>
      </c>
      <c r="D315" s="62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114" t="s">
        <v>62</v>
      </c>
      <c r="R315" s="44"/>
      <c r="S315" s="25"/>
      <c r="T315" s="44"/>
      <c r="U315" s="44"/>
      <c r="V315" s="44"/>
      <c r="W315" s="44"/>
      <c r="X315" s="44"/>
      <c r="Y315" s="44"/>
      <c r="Z315" s="44"/>
      <c r="AA315" s="44"/>
      <c r="AB315" s="113"/>
      <c r="AC315" s="114" t="s">
        <v>62</v>
      </c>
      <c r="AD315" s="44"/>
      <c r="AE315" s="44"/>
      <c r="AF315" s="44"/>
      <c r="AG315" s="44"/>
      <c r="AH315" s="142" t="s">
        <v>70</v>
      </c>
      <c r="AI315" s="144"/>
      <c r="AJ315" s="45"/>
      <c r="AK315" s="44"/>
      <c r="AL315" s="44"/>
      <c r="AM315" s="45"/>
      <c r="AN315" s="45"/>
      <c r="AO315" s="45"/>
      <c r="AP315" s="45"/>
      <c r="AQ315" s="45">
        <v>3</v>
      </c>
      <c r="AR315" s="25">
        <f t="shared" si="57"/>
        <v>102</v>
      </c>
      <c r="AS315" s="61">
        <f t="shared" si="52"/>
        <v>2.9411764705882353E-2</v>
      </c>
    </row>
    <row r="316" spans="1:45" ht="12.75" customHeight="1" x14ac:dyDescent="0.2">
      <c r="A316" s="190"/>
      <c r="B316" s="43"/>
      <c r="C316" s="155" t="s">
        <v>104</v>
      </c>
      <c r="D316" s="62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25"/>
      <c r="T316" s="44"/>
      <c r="U316" s="44"/>
      <c r="V316" s="44"/>
      <c r="W316" s="44"/>
      <c r="X316" s="44"/>
      <c r="Y316" s="44"/>
      <c r="Z316" s="44"/>
      <c r="AA316" s="44"/>
      <c r="AB316" s="114" t="s">
        <v>62</v>
      </c>
      <c r="AC316" s="44"/>
      <c r="AD316" s="44"/>
      <c r="AE316" s="44"/>
      <c r="AF316" s="44"/>
      <c r="AG316" s="44"/>
      <c r="AH316" s="142" t="s">
        <v>70</v>
      </c>
      <c r="AI316" s="144"/>
      <c r="AJ316" s="45"/>
      <c r="AK316" s="44"/>
      <c r="AL316" s="44"/>
      <c r="AM316" s="45"/>
      <c r="AN316" s="45"/>
      <c r="AO316" s="45"/>
      <c r="AP316" s="45"/>
      <c r="AQ316" s="45">
        <v>2</v>
      </c>
      <c r="AR316" s="25">
        <v>34</v>
      </c>
      <c r="AS316" s="61">
        <f t="shared" si="52"/>
        <v>5.8823529411764705E-2</v>
      </c>
    </row>
    <row r="317" spans="1:45" ht="12.75" customHeight="1" x14ac:dyDescent="0.2">
      <c r="A317" s="190"/>
      <c r="B317" s="154" t="s">
        <v>114</v>
      </c>
      <c r="C317" s="155" t="s">
        <v>105</v>
      </c>
      <c r="D317" s="62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25"/>
      <c r="T317" s="44"/>
      <c r="U317" s="44"/>
      <c r="V317" s="44"/>
      <c r="W317" s="44"/>
      <c r="X317" s="44"/>
      <c r="Y317" s="44"/>
      <c r="Z317" s="44"/>
      <c r="AA317" s="44"/>
      <c r="AB317" s="114" t="s">
        <v>62</v>
      </c>
      <c r="AC317" s="44"/>
      <c r="AD317" s="44"/>
      <c r="AE317" s="44"/>
      <c r="AF317" s="44"/>
      <c r="AG317" s="44"/>
      <c r="AH317" s="142" t="s">
        <v>70</v>
      </c>
      <c r="AI317" s="144"/>
      <c r="AJ317" s="45"/>
      <c r="AK317" s="44"/>
      <c r="AL317" s="44"/>
      <c r="AM317" s="45"/>
      <c r="AN317" s="45"/>
      <c r="AO317" s="45"/>
      <c r="AP317" s="45"/>
      <c r="AQ317" s="45">
        <v>2</v>
      </c>
      <c r="AR317" s="25">
        <v>34</v>
      </c>
      <c r="AS317" s="61">
        <f t="shared" si="52"/>
        <v>5.8823529411764705E-2</v>
      </c>
    </row>
    <row r="318" spans="1:45" ht="12.75" customHeight="1" x14ac:dyDescent="0.2">
      <c r="A318" s="190"/>
      <c r="B318" s="43"/>
      <c r="C318" s="155" t="s">
        <v>106</v>
      </c>
      <c r="D318" s="62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25"/>
      <c r="T318" s="44"/>
      <c r="U318" s="44"/>
      <c r="V318" s="44"/>
      <c r="W318" s="44"/>
      <c r="X318" s="44"/>
      <c r="Y318" s="44"/>
      <c r="Z318" s="44"/>
      <c r="AA318" s="44"/>
      <c r="AB318" s="114" t="s">
        <v>62</v>
      </c>
      <c r="AC318" s="44"/>
      <c r="AD318" s="44"/>
      <c r="AE318" s="44"/>
      <c r="AF318" s="44"/>
      <c r="AG318" s="44"/>
      <c r="AH318" s="142" t="s">
        <v>70</v>
      </c>
      <c r="AI318" s="144"/>
      <c r="AJ318" s="45"/>
      <c r="AK318" s="44"/>
      <c r="AL318" s="44"/>
      <c r="AM318" s="45"/>
      <c r="AN318" s="45"/>
      <c r="AO318" s="45"/>
      <c r="AP318" s="45"/>
      <c r="AQ318" s="45">
        <v>2</v>
      </c>
      <c r="AR318" s="25">
        <v>34</v>
      </c>
      <c r="AS318" s="61">
        <f t="shared" si="52"/>
        <v>5.8823529411764705E-2</v>
      </c>
    </row>
    <row r="319" spans="1:45" ht="12.75" customHeight="1" x14ac:dyDescent="0.2">
      <c r="A319" s="190"/>
      <c r="B319" s="188" t="s">
        <v>84</v>
      </c>
      <c r="C319" s="34" t="s">
        <v>104</v>
      </c>
      <c r="D319" s="62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25"/>
      <c r="T319" s="44"/>
      <c r="U319" s="44"/>
      <c r="V319" s="44"/>
      <c r="W319" s="114" t="s">
        <v>58</v>
      </c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145" t="s">
        <v>70</v>
      </c>
      <c r="AJ319" s="45"/>
      <c r="AK319" s="44"/>
      <c r="AL319" s="44"/>
      <c r="AM319" s="45"/>
      <c r="AN319" s="45"/>
      <c r="AO319" s="45"/>
      <c r="AP319" s="45"/>
      <c r="AQ319" s="45">
        <f t="shared" ref="AQ319:AQ342" si="58">SUM(E319:AP319)</f>
        <v>0</v>
      </c>
      <c r="AR319" s="25">
        <v>68</v>
      </c>
      <c r="AS319" s="61">
        <f t="shared" si="52"/>
        <v>0</v>
      </c>
    </row>
    <row r="320" spans="1:45" ht="12.75" customHeight="1" x14ac:dyDescent="0.2">
      <c r="A320" s="190"/>
      <c r="B320" s="189"/>
      <c r="C320" s="34" t="s">
        <v>105</v>
      </c>
      <c r="D320" s="62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25"/>
      <c r="T320" s="44"/>
      <c r="U320" s="44"/>
      <c r="V320" s="44"/>
      <c r="W320" s="114" t="s">
        <v>58</v>
      </c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145" t="s">
        <v>70</v>
      </c>
      <c r="AJ320" s="45"/>
      <c r="AK320" s="44"/>
      <c r="AL320" s="44"/>
      <c r="AM320" s="45"/>
      <c r="AN320" s="45"/>
      <c r="AO320" s="45"/>
      <c r="AP320" s="45"/>
      <c r="AQ320" s="45">
        <f t="shared" si="58"/>
        <v>0</v>
      </c>
      <c r="AR320" s="25">
        <f t="shared" ref="AR320:AR330" si="59">34*2</f>
        <v>68</v>
      </c>
      <c r="AS320" s="61">
        <f t="shared" si="52"/>
        <v>0</v>
      </c>
    </row>
    <row r="321" spans="1:45" ht="12.75" customHeight="1" x14ac:dyDescent="0.2">
      <c r="A321" s="190"/>
      <c r="B321" s="191"/>
      <c r="C321" s="34" t="s">
        <v>106</v>
      </c>
      <c r="D321" s="62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25"/>
      <c r="T321" s="44"/>
      <c r="U321" s="44"/>
      <c r="V321" s="44"/>
      <c r="W321" s="114" t="s">
        <v>58</v>
      </c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145" t="s">
        <v>70</v>
      </c>
      <c r="AJ321" s="45"/>
      <c r="AK321" s="44"/>
      <c r="AL321" s="44"/>
      <c r="AM321" s="45"/>
      <c r="AN321" s="45"/>
      <c r="AO321" s="45"/>
      <c r="AP321" s="45"/>
      <c r="AQ321" s="45">
        <f t="shared" si="58"/>
        <v>0</v>
      </c>
      <c r="AR321" s="25">
        <f t="shared" si="59"/>
        <v>68</v>
      </c>
      <c r="AS321" s="61">
        <f t="shared" si="52"/>
        <v>0</v>
      </c>
    </row>
    <row r="322" spans="1:45" ht="12.75" customHeight="1" x14ac:dyDescent="0.2">
      <c r="A322" s="190"/>
      <c r="B322" s="188" t="s">
        <v>102</v>
      </c>
      <c r="C322" s="34" t="s">
        <v>104</v>
      </c>
      <c r="D322" s="62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110" t="s">
        <v>58</v>
      </c>
      <c r="S322" s="25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114" t="s">
        <v>58</v>
      </c>
      <c r="AH322" s="44"/>
      <c r="AI322" s="145" t="s">
        <v>70</v>
      </c>
      <c r="AJ322" s="156"/>
      <c r="AK322" s="44"/>
      <c r="AL322" s="44"/>
      <c r="AM322" s="45"/>
      <c r="AN322" s="45"/>
      <c r="AO322" s="45"/>
      <c r="AP322" s="45"/>
      <c r="AQ322" s="45">
        <v>3</v>
      </c>
      <c r="AR322" s="25">
        <f t="shared" si="59"/>
        <v>68</v>
      </c>
      <c r="AS322" s="61">
        <f t="shared" si="52"/>
        <v>4.4117647058823532E-2</v>
      </c>
    </row>
    <row r="323" spans="1:45" ht="12.75" customHeight="1" x14ac:dyDescent="0.2">
      <c r="A323" s="190"/>
      <c r="B323" s="189"/>
      <c r="C323" s="34" t="s">
        <v>105</v>
      </c>
      <c r="D323" s="62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110" t="s">
        <v>58</v>
      </c>
      <c r="S323" s="25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114" t="s">
        <v>58</v>
      </c>
      <c r="AH323" s="44"/>
      <c r="AI323" s="145" t="s">
        <v>70</v>
      </c>
      <c r="AJ323" s="156"/>
      <c r="AK323" s="44"/>
      <c r="AL323" s="44"/>
      <c r="AM323" s="45"/>
      <c r="AN323" s="45"/>
      <c r="AO323" s="45"/>
      <c r="AP323" s="45"/>
      <c r="AQ323" s="45">
        <v>3</v>
      </c>
      <c r="AR323" s="25">
        <f t="shared" si="59"/>
        <v>68</v>
      </c>
      <c r="AS323" s="61">
        <f t="shared" si="52"/>
        <v>4.4117647058823532E-2</v>
      </c>
    </row>
    <row r="324" spans="1:45" ht="12.75" customHeight="1" x14ac:dyDescent="0.2">
      <c r="A324" s="190"/>
      <c r="B324" s="191"/>
      <c r="C324" s="34" t="s">
        <v>106</v>
      </c>
      <c r="D324" s="62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110" t="s">
        <v>58</v>
      </c>
      <c r="S324" s="25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114" t="s">
        <v>58</v>
      </c>
      <c r="AH324" s="44"/>
      <c r="AI324" s="145" t="s">
        <v>70</v>
      </c>
      <c r="AJ324" s="156"/>
      <c r="AK324" s="44"/>
      <c r="AL324" s="44"/>
      <c r="AM324" s="45"/>
      <c r="AN324" s="45"/>
      <c r="AO324" s="45"/>
      <c r="AP324" s="45"/>
      <c r="AQ324" s="45">
        <v>3</v>
      </c>
      <c r="AR324" s="25">
        <f t="shared" si="59"/>
        <v>68</v>
      </c>
      <c r="AS324" s="61">
        <f t="shared" si="52"/>
        <v>4.4117647058823532E-2</v>
      </c>
    </row>
    <row r="325" spans="1:45" ht="12.75" customHeight="1" x14ac:dyDescent="0.2">
      <c r="A325" s="190"/>
      <c r="B325" s="174" t="s">
        <v>107</v>
      </c>
      <c r="C325" s="34" t="s">
        <v>104</v>
      </c>
      <c r="D325" s="62"/>
      <c r="E325" s="44"/>
      <c r="F325" s="44"/>
      <c r="G325" s="44"/>
      <c r="H325" s="44"/>
      <c r="I325" s="44"/>
      <c r="J325" s="44"/>
      <c r="K325" s="44"/>
      <c r="L325" s="44"/>
      <c r="M325" s="114" t="s">
        <v>62</v>
      </c>
      <c r="N325" s="44"/>
      <c r="O325" s="44"/>
      <c r="P325" s="44"/>
      <c r="Q325" s="44"/>
      <c r="R325" s="44"/>
      <c r="S325" s="25"/>
      <c r="T325" s="44"/>
      <c r="U325" s="44"/>
      <c r="V325" s="44"/>
      <c r="W325" s="114" t="s">
        <v>58</v>
      </c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145" t="s">
        <v>70</v>
      </c>
      <c r="AJ325" s="156"/>
      <c r="AK325" s="44"/>
      <c r="AL325" s="44"/>
      <c r="AM325" s="45"/>
      <c r="AN325" s="45"/>
      <c r="AO325" s="45"/>
      <c r="AP325" s="45"/>
      <c r="AQ325" s="45">
        <v>3</v>
      </c>
      <c r="AR325" s="25">
        <f t="shared" si="59"/>
        <v>68</v>
      </c>
      <c r="AS325" s="61">
        <f t="shared" si="52"/>
        <v>4.4117647058823532E-2</v>
      </c>
    </row>
    <row r="326" spans="1:45" ht="12.75" customHeight="1" x14ac:dyDescent="0.2">
      <c r="A326" s="190"/>
      <c r="B326" s="174"/>
      <c r="C326" s="34" t="s">
        <v>105</v>
      </c>
      <c r="D326" s="62"/>
      <c r="E326" s="44"/>
      <c r="F326" s="44"/>
      <c r="G326" s="44"/>
      <c r="H326" s="44"/>
      <c r="I326" s="44"/>
      <c r="J326" s="44"/>
      <c r="K326" s="44"/>
      <c r="L326" s="44"/>
      <c r="M326" s="114" t="s">
        <v>62</v>
      </c>
      <c r="N326" s="44"/>
      <c r="O326" s="44"/>
      <c r="P326" s="44"/>
      <c r="Q326" s="44"/>
      <c r="R326" s="44"/>
      <c r="S326" s="25"/>
      <c r="T326" s="44"/>
      <c r="U326" s="44"/>
      <c r="V326" s="44"/>
      <c r="W326" s="114" t="s">
        <v>58</v>
      </c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145" t="s">
        <v>70</v>
      </c>
      <c r="AJ326" s="156"/>
      <c r="AK326" s="44"/>
      <c r="AL326" s="44"/>
      <c r="AM326" s="45"/>
      <c r="AN326" s="45"/>
      <c r="AO326" s="45"/>
      <c r="AP326" s="45"/>
      <c r="AQ326" s="45">
        <v>3</v>
      </c>
      <c r="AR326" s="25">
        <f t="shared" si="59"/>
        <v>68</v>
      </c>
      <c r="AS326" s="61">
        <f t="shared" si="52"/>
        <v>4.4117647058823532E-2</v>
      </c>
    </row>
    <row r="327" spans="1:45" ht="12.75" customHeight="1" x14ac:dyDescent="0.2">
      <c r="A327" s="190"/>
      <c r="B327" s="174"/>
      <c r="C327" s="34" t="s">
        <v>106</v>
      </c>
      <c r="D327" s="62"/>
      <c r="E327" s="44"/>
      <c r="F327" s="44"/>
      <c r="G327" s="44"/>
      <c r="H327" s="44"/>
      <c r="I327" s="44"/>
      <c r="J327" s="44"/>
      <c r="K327" s="44"/>
      <c r="L327" s="44"/>
      <c r="M327" s="114" t="s">
        <v>62</v>
      </c>
      <c r="N327" s="44"/>
      <c r="O327" s="44"/>
      <c r="P327" s="44"/>
      <c r="Q327" s="44"/>
      <c r="R327" s="44"/>
      <c r="S327" s="25"/>
      <c r="T327" s="44"/>
      <c r="U327" s="44"/>
      <c r="V327" s="44"/>
      <c r="W327" s="114" t="s">
        <v>58</v>
      </c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145" t="s">
        <v>70</v>
      </c>
      <c r="AJ327" s="156"/>
      <c r="AK327" s="44"/>
      <c r="AL327" s="44"/>
      <c r="AM327" s="45"/>
      <c r="AN327" s="45"/>
      <c r="AO327" s="45"/>
      <c r="AP327" s="45"/>
      <c r="AQ327" s="45">
        <v>3</v>
      </c>
      <c r="AR327" s="25">
        <f t="shared" si="59"/>
        <v>68</v>
      </c>
      <c r="AS327" s="61">
        <f t="shared" si="52"/>
        <v>4.4117647058823532E-2</v>
      </c>
    </row>
    <row r="328" spans="1:45" ht="12.75" customHeight="1" x14ac:dyDescent="0.2">
      <c r="A328" s="190"/>
      <c r="B328" s="174" t="s">
        <v>85</v>
      </c>
      <c r="C328" s="34" t="s">
        <v>104</v>
      </c>
      <c r="D328" s="62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25"/>
      <c r="T328" s="44"/>
      <c r="U328" s="44"/>
      <c r="V328" s="44"/>
      <c r="W328" s="44"/>
      <c r="X328" s="44"/>
      <c r="Y328" s="114" t="s">
        <v>62</v>
      </c>
      <c r="Z328" s="44"/>
      <c r="AA328" s="44"/>
      <c r="AB328" s="44"/>
      <c r="AC328" s="44"/>
      <c r="AD328" s="44"/>
      <c r="AE328" s="44"/>
      <c r="AF328" s="44"/>
      <c r="AG328" s="44"/>
      <c r="AH328" s="44"/>
      <c r="AI328" s="145" t="s">
        <v>70</v>
      </c>
      <c r="AJ328" s="156"/>
      <c r="AK328" s="44"/>
      <c r="AL328" s="44"/>
      <c r="AM328" s="45"/>
      <c r="AN328" s="45"/>
      <c r="AO328" s="45"/>
      <c r="AP328" s="45"/>
      <c r="AQ328" s="45">
        <v>2</v>
      </c>
      <c r="AR328" s="25">
        <f t="shared" si="59"/>
        <v>68</v>
      </c>
      <c r="AS328" s="61">
        <f t="shared" si="52"/>
        <v>2.9411764705882353E-2</v>
      </c>
    </row>
    <row r="329" spans="1:45" ht="12.75" customHeight="1" x14ac:dyDescent="0.2">
      <c r="A329" s="190"/>
      <c r="B329" s="174"/>
      <c r="C329" s="34" t="s">
        <v>105</v>
      </c>
      <c r="D329" s="62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25"/>
      <c r="T329" s="44"/>
      <c r="U329" s="44"/>
      <c r="V329" s="44"/>
      <c r="W329" s="44"/>
      <c r="X329" s="44"/>
      <c r="Y329" s="114" t="s">
        <v>62</v>
      </c>
      <c r="Z329" s="44"/>
      <c r="AA329" s="44"/>
      <c r="AB329" s="44"/>
      <c r="AC329" s="44"/>
      <c r="AD329" s="44"/>
      <c r="AE329" s="44"/>
      <c r="AF329" s="44"/>
      <c r="AG329" s="44"/>
      <c r="AH329" s="44"/>
      <c r="AI329" s="145" t="s">
        <v>70</v>
      </c>
      <c r="AJ329" s="156"/>
      <c r="AK329" s="44"/>
      <c r="AL329" s="44"/>
      <c r="AM329" s="45"/>
      <c r="AN329" s="45"/>
      <c r="AO329" s="45"/>
      <c r="AP329" s="45"/>
      <c r="AQ329" s="45">
        <v>2</v>
      </c>
      <c r="AR329" s="25">
        <f t="shared" si="59"/>
        <v>68</v>
      </c>
      <c r="AS329" s="61">
        <f t="shared" si="52"/>
        <v>2.9411764705882353E-2</v>
      </c>
    </row>
    <row r="330" spans="1:45" ht="12.75" customHeight="1" x14ac:dyDescent="0.2">
      <c r="A330" s="190"/>
      <c r="B330" s="174"/>
      <c r="C330" s="34" t="s">
        <v>106</v>
      </c>
      <c r="D330" s="62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25"/>
      <c r="T330" s="44"/>
      <c r="U330" s="44"/>
      <c r="V330" s="44"/>
      <c r="W330" s="44"/>
      <c r="X330" s="44"/>
      <c r="Y330" s="114" t="s">
        <v>62</v>
      </c>
      <c r="Z330" s="44"/>
      <c r="AA330" s="44"/>
      <c r="AB330" s="44"/>
      <c r="AC330" s="44"/>
      <c r="AD330" s="44"/>
      <c r="AE330" s="44"/>
      <c r="AF330" s="44"/>
      <c r="AG330" s="44"/>
      <c r="AH330" s="44"/>
      <c r="AI330" s="145" t="s">
        <v>70</v>
      </c>
      <c r="AJ330" s="156"/>
      <c r="AK330" s="44"/>
      <c r="AL330" s="44"/>
      <c r="AM330" s="45"/>
      <c r="AN330" s="45"/>
      <c r="AO330" s="45"/>
      <c r="AP330" s="45"/>
      <c r="AQ330" s="45">
        <v>2</v>
      </c>
      <c r="AR330" s="25">
        <f t="shared" si="59"/>
        <v>68</v>
      </c>
      <c r="AS330" s="61">
        <f t="shared" si="52"/>
        <v>2.9411764705882353E-2</v>
      </c>
    </row>
    <row r="331" spans="1:45" ht="12.75" customHeight="1" x14ac:dyDescent="0.2">
      <c r="A331" s="190"/>
      <c r="B331" s="174" t="s">
        <v>51</v>
      </c>
      <c r="C331" s="34" t="s">
        <v>104</v>
      </c>
      <c r="D331" s="62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25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5"/>
      <c r="AJ331" s="45"/>
      <c r="AK331" s="114" t="s">
        <v>150</v>
      </c>
      <c r="AL331" s="44"/>
      <c r="AM331" s="45"/>
      <c r="AN331" s="45"/>
      <c r="AO331" s="45"/>
      <c r="AP331" s="45"/>
      <c r="AQ331" s="45">
        <v>1</v>
      </c>
      <c r="AR331" s="25">
        <f t="shared" ref="AR331:AR339" si="60">34*1</f>
        <v>34</v>
      </c>
      <c r="AS331" s="61">
        <f t="shared" si="52"/>
        <v>2.9411764705882353E-2</v>
      </c>
    </row>
    <row r="332" spans="1:45" ht="12.75" customHeight="1" x14ac:dyDescent="0.2">
      <c r="A332" s="190"/>
      <c r="B332" s="174"/>
      <c r="C332" s="34" t="s">
        <v>105</v>
      </c>
      <c r="D332" s="62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25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5"/>
      <c r="AJ332" s="45"/>
      <c r="AK332" s="114" t="s">
        <v>150</v>
      </c>
      <c r="AL332" s="44"/>
      <c r="AM332" s="45"/>
      <c r="AN332" s="45"/>
      <c r="AO332" s="45"/>
      <c r="AP332" s="45"/>
      <c r="AQ332" s="45">
        <v>1</v>
      </c>
      <c r="AR332" s="25">
        <f t="shared" si="60"/>
        <v>34</v>
      </c>
      <c r="AS332" s="61">
        <f t="shared" si="52"/>
        <v>2.9411764705882353E-2</v>
      </c>
    </row>
    <row r="333" spans="1:45" ht="12.75" customHeight="1" x14ac:dyDescent="0.2">
      <c r="A333" s="190"/>
      <c r="B333" s="174"/>
      <c r="C333" s="34" t="s">
        <v>106</v>
      </c>
      <c r="D333" s="62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25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5"/>
      <c r="AJ333" s="45"/>
      <c r="AK333" s="114" t="s">
        <v>150</v>
      </c>
      <c r="AL333" s="44"/>
      <c r="AM333" s="45"/>
      <c r="AN333" s="45"/>
      <c r="AO333" s="45"/>
      <c r="AP333" s="45"/>
      <c r="AQ333" s="45">
        <v>1</v>
      </c>
      <c r="AR333" s="25">
        <f t="shared" si="60"/>
        <v>34</v>
      </c>
      <c r="AS333" s="61">
        <f t="shared" si="52"/>
        <v>2.9411764705882353E-2</v>
      </c>
    </row>
    <row r="334" spans="1:45" ht="12.75" customHeight="1" x14ac:dyDescent="0.2">
      <c r="A334" s="190"/>
      <c r="B334" s="174" t="s">
        <v>86</v>
      </c>
      <c r="C334" s="34" t="s">
        <v>104</v>
      </c>
      <c r="D334" s="62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25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5"/>
      <c r="AJ334" s="148" t="s">
        <v>154</v>
      </c>
      <c r="AK334" s="44"/>
      <c r="AL334" s="44"/>
      <c r="AM334" s="45"/>
      <c r="AN334" s="45"/>
      <c r="AO334" s="45"/>
      <c r="AP334" s="45"/>
      <c r="AQ334" s="45">
        <v>1</v>
      </c>
      <c r="AR334" s="25">
        <f t="shared" si="60"/>
        <v>34</v>
      </c>
      <c r="AS334" s="61">
        <f t="shared" si="52"/>
        <v>2.9411764705882353E-2</v>
      </c>
    </row>
    <row r="335" spans="1:45" ht="12.75" customHeight="1" x14ac:dyDescent="0.2">
      <c r="A335" s="190"/>
      <c r="B335" s="174"/>
      <c r="C335" s="34" t="s">
        <v>105</v>
      </c>
      <c r="D335" s="62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25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5"/>
      <c r="AJ335" s="148" t="s">
        <v>154</v>
      </c>
      <c r="AK335" s="44"/>
      <c r="AL335" s="44"/>
      <c r="AM335" s="45"/>
      <c r="AN335" s="45"/>
      <c r="AO335" s="45"/>
      <c r="AP335" s="45"/>
      <c r="AQ335" s="45">
        <v>1</v>
      </c>
      <c r="AR335" s="25">
        <f t="shared" si="60"/>
        <v>34</v>
      </c>
      <c r="AS335" s="61">
        <f t="shared" si="52"/>
        <v>2.9411764705882353E-2</v>
      </c>
    </row>
    <row r="336" spans="1:45" ht="12.75" customHeight="1" x14ac:dyDescent="0.2">
      <c r="A336" s="190"/>
      <c r="B336" s="174"/>
      <c r="C336" s="34" t="s">
        <v>106</v>
      </c>
      <c r="D336" s="62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25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5"/>
      <c r="AJ336" s="148" t="s">
        <v>154</v>
      </c>
      <c r="AK336" s="44"/>
      <c r="AL336" s="44"/>
      <c r="AM336" s="45"/>
      <c r="AN336" s="45"/>
      <c r="AO336" s="45"/>
      <c r="AP336" s="45"/>
      <c r="AQ336" s="45">
        <v>1</v>
      </c>
      <c r="AR336" s="25">
        <f t="shared" si="60"/>
        <v>34</v>
      </c>
      <c r="AS336" s="61">
        <f t="shared" si="52"/>
        <v>2.9411764705882353E-2</v>
      </c>
    </row>
    <row r="337" spans="1:45" ht="12.75" customHeight="1" x14ac:dyDescent="0.2">
      <c r="A337" s="190"/>
      <c r="B337" s="174" t="s">
        <v>108</v>
      </c>
      <c r="C337" s="34" t="s">
        <v>104</v>
      </c>
      <c r="D337" s="62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25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5"/>
      <c r="AJ337" s="45"/>
      <c r="AK337" s="114" t="s">
        <v>150</v>
      </c>
      <c r="AL337" s="44"/>
      <c r="AM337" s="45"/>
      <c r="AN337" s="45"/>
      <c r="AO337" s="45"/>
      <c r="AP337" s="45"/>
      <c r="AQ337" s="45">
        <v>1</v>
      </c>
      <c r="AR337" s="25">
        <f t="shared" si="60"/>
        <v>34</v>
      </c>
      <c r="AS337" s="61">
        <f t="shared" si="52"/>
        <v>2.9411764705882353E-2</v>
      </c>
    </row>
    <row r="338" spans="1:45" ht="12.75" customHeight="1" x14ac:dyDescent="0.2">
      <c r="A338" s="190"/>
      <c r="B338" s="174"/>
      <c r="C338" s="34" t="s">
        <v>105</v>
      </c>
      <c r="D338" s="62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25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5"/>
      <c r="AJ338" s="45"/>
      <c r="AK338" s="114" t="s">
        <v>150</v>
      </c>
      <c r="AL338" s="44"/>
      <c r="AM338" s="45"/>
      <c r="AN338" s="45"/>
      <c r="AO338" s="45"/>
      <c r="AP338" s="45"/>
      <c r="AQ338" s="45">
        <v>1</v>
      </c>
      <c r="AR338" s="25">
        <f t="shared" si="60"/>
        <v>34</v>
      </c>
      <c r="AS338" s="61">
        <f t="shared" si="52"/>
        <v>2.9411764705882353E-2</v>
      </c>
    </row>
    <row r="339" spans="1:45" ht="12.75" customHeight="1" x14ac:dyDescent="0.2">
      <c r="A339" s="190"/>
      <c r="B339" s="174"/>
      <c r="C339" s="34" t="s">
        <v>106</v>
      </c>
      <c r="D339" s="62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25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5"/>
      <c r="AJ339" s="45"/>
      <c r="AK339" s="114" t="s">
        <v>150</v>
      </c>
      <c r="AL339" s="44"/>
      <c r="AM339" s="45"/>
      <c r="AN339" s="45"/>
      <c r="AO339" s="45"/>
      <c r="AP339" s="45"/>
      <c r="AQ339" s="45">
        <v>1</v>
      </c>
      <c r="AR339" s="25">
        <f t="shared" si="60"/>
        <v>34</v>
      </c>
      <c r="AS339" s="61">
        <f t="shared" si="52"/>
        <v>2.9411764705882353E-2</v>
      </c>
    </row>
    <row r="340" spans="1:45" ht="12.75" customHeight="1" x14ac:dyDescent="0.2">
      <c r="A340" s="190"/>
      <c r="B340" s="174" t="s">
        <v>53</v>
      </c>
      <c r="C340" s="34" t="s">
        <v>104</v>
      </c>
      <c r="D340" s="62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25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5"/>
      <c r="AJ340" s="45"/>
      <c r="AK340" s="44"/>
      <c r="AL340" s="44"/>
      <c r="AM340" s="45"/>
      <c r="AN340" s="45"/>
      <c r="AO340" s="45"/>
      <c r="AP340" s="45"/>
      <c r="AQ340" s="45">
        <f t="shared" si="58"/>
        <v>0</v>
      </c>
      <c r="AR340" s="25">
        <f t="shared" ref="AR340:AR342" si="61">34*2</f>
        <v>68</v>
      </c>
      <c r="AS340" s="61">
        <f t="shared" si="52"/>
        <v>0</v>
      </c>
    </row>
    <row r="341" spans="1:45" ht="12.75" customHeight="1" x14ac:dyDescent="0.2">
      <c r="A341" s="190"/>
      <c r="B341" s="174"/>
      <c r="C341" s="34" t="s">
        <v>105</v>
      </c>
      <c r="D341" s="62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25"/>
      <c r="AH341" s="44"/>
      <c r="AI341" s="44"/>
      <c r="AJ341" s="45"/>
      <c r="AK341" s="44"/>
      <c r="AL341" s="44"/>
      <c r="AM341" s="45"/>
      <c r="AN341" s="45"/>
      <c r="AO341" s="45"/>
      <c r="AP341" s="45"/>
      <c r="AQ341" s="45">
        <f t="shared" si="58"/>
        <v>0</v>
      </c>
      <c r="AR341" s="25">
        <f t="shared" si="61"/>
        <v>68</v>
      </c>
      <c r="AS341" s="61">
        <f t="shared" si="52"/>
        <v>0</v>
      </c>
    </row>
    <row r="342" spans="1:45" ht="12.75" customHeight="1" x14ac:dyDescent="0.2">
      <c r="A342" s="190"/>
      <c r="B342" s="174"/>
      <c r="C342" s="34" t="s">
        <v>106</v>
      </c>
      <c r="D342" s="46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25"/>
      <c r="AK342" s="44"/>
      <c r="AL342" s="44"/>
      <c r="AM342" s="45"/>
      <c r="AN342" s="45"/>
      <c r="AO342" s="45"/>
      <c r="AP342" s="45"/>
      <c r="AQ342" s="45">
        <f t="shared" si="58"/>
        <v>0</v>
      </c>
      <c r="AR342" s="25">
        <f t="shared" si="61"/>
        <v>68</v>
      </c>
      <c r="AS342" s="61">
        <f t="shared" si="52"/>
        <v>0</v>
      </c>
    </row>
    <row r="343" spans="1:45" ht="27" customHeight="1" x14ac:dyDescent="0.2">
      <c r="A343" s="48"/>
      <c r="B343" s="58"/>
      <c r="C343" s="177"/>
      <c r="D343" s="177"/>
      <c r="E343" s="177"/>
      <c r="F343" s="177"/>
      <c r="G343" s="177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  <c r="AA343" s="177"/>
      <c r="AB343" s="177"/>
      <c r="AC343" s="177"/>
      <c r="AD343" s="177"/>
      <c r="AE343" s="177"/>
      <c r="AF343" s="177"/>
      <c r="AG343" s="177"/>
      <c r="AH343" s="177"/>
      <c r="AI343" s="177"/>
      <c r="AJ343" s="177"/>
      <c r="AK343" s="177"/>
      <c r="AL343" s="177"/>
      <c r="AM343" s="177"/>
      <c r="AN343" s="177"/>
      <c r="AO343" s="177"/>
      <c r="AP343" s="177"/>
      <c r="AQ343" s="177"/>
      <c r="AR343" s="177"/>
      <c r="AS343" s="177"/>
    </row>
    <row r="344" spans="1:45" s="29" customFormat="1" ht="81.75" customHeight="1" x14ac:dyDescent="0.2">
      <c r="A344" s="194" t="s">
        <v>109</v>
      </c>
      <c r="B344" s="195"/>
      <c r="C344" s="214" t="s">
        <v>88</v>
      </c>
      <c r="D344" s="215"/>
      <c r="E344" s="215"/>
      <c r="F344" s="215"/>
      <c r="G344" s="215"/>
      <c r="H344" s="215"/>
      <c r="I344" s="215"/>
      <c r="J344" s="215"/>
      <c r="K344" s="215"/>
      <c r="L344" s="215"/>
      <c r="M344" s="215"/>
      <c r="N344" s="215"/>
      <c r="O344" s="215"/>
      <c r="P344" s="215"/>
      <c r="Q344" s="215"/>
      <c r="R344" s="215"/>
      <c r="S344" s="215"/>
      <c r="T344" s="215"/>
      <c r="U344" s="215"/>
      <c r="V344" s="215"/>
      <c r="W344" s="215"/>
      <c r="X344" s="215"/>
      <c r="Y344" s="215"/>
      <c r="Z344" s="215"/>
      <c r="AA344" s="215"/>
      <c r="AB344" s="215"/>
      <c r="AC344" s="215"/>
      <c r="AD344" s="215"/>
      <c r="AE344" s="215"/>
      <c r="AF344" s="215"/>
      <c r="AG344" s="215"/>
      <c r="AH344" s="215"/>
      <c r="AI344" s="215"/>
      <c r="AJ344" s="215"/>
      <c r="AK344" s="215"/>
      <c r="AL344" s="215"/>
      <c r="AM344" s="215"/>
      <c r="AN344" s="215"/>
      <c r="AO344" s="215"/>
      <c r="AP344" s="216"/>
      <c r="AQ344" s="208" t="s">
        <v>25</v>
      </c>
      <c r="AR344" s="199" t="s">
        <v>26</v>
      </c>
      <c r="AS344" s="200" t="s">
        <v>27</v>
      </c>
    </row>
    <row r="345" spans="1:45" s="29" customFormat="1" ht="17.25" customHeight="1" x14ac:dyDescent="0.2">
      <c r="A345" s="201" t="s">
        <v>28</v>
      </c>
      <c r="B345" s="202"/>
      <c r="C345" s="217"/>
      <c r="D345" s="41" t="s">
        <v>30</v>
      </c>
      <c r="E345" s="211" t="s">
        <v>31</v>
      </c>
      <c r="F345" s="212"/>
      <c r="G345" s="212"/>
      <c r="H345" s="213"/>
      <c r="I345" s="174" t="s">
        <v>32</v>
      </c>
      <c r="J345" s="174"/>
      <c r="K345" s="174"/>
      <c r="L345" s="174"/>
      <c r="M345" s="174" t="s">
        <v>33</v>
      </c>
      <c r="N345" s="174"/>
      <c r="O345" s="174"/>
      <c r="P345" s="174"/>
      <c r="Q345" s="174" t="s">
        <v>34</v>
      </c>
      <c r="R345" s="174"/>
      <c r="S345" s="174"/>
      <c r="T345" s="174"/>
      <c r="U345" s="174" t="s">
        <v>35</v>
      </c>
      <c r="V345" s="174"/>
      <c r="W345" s="174"/>
      <c r="X345" s="174" t="s">
        <v>36</v>
      </c>
      <c r="Y345" s="174"/>
      <c r="Z345" s="174"/>
      <c r="AA345" s="174"/>
      <c r="AB345" s="174" t="s">
        <v>37</v>
      </c>
      <c r="AC345" s="174"/>
      <c r="AD345" s="174"/>
      <c r="AE345" s="174" t="s">
        <v>38</v>
      </c>
      <c r="AF345" s="174"/>
      <c r="AG345" s="174"/>
      <c r="AH345" s="174"/>
      <c r="AI345" s="174"/>
      <c r="AJ345" s="174" t="s">
        <v>39</v>
      </c>
      <c r="AK345" s="174"/>
      <c r="AL345" s="174"/>
      <c r="AM345" s="174" t="s">
        <v>40</v>
      </c>
      <c r="AN345" s="174"/>
      <c r="AO345" s="174"/>
      <c r="AP345" s="174"/>
      <c r="AQ345" s="208"/>
      <c r="AR345" s="199"/>
      <c r="AS345" s="200"/>
    </row>
    <row r="346" spans="1:45" s="35" customFormat="1" ht="14.25" customHeight="1" x14ac:dyDescent="0.2">
      <c r="A346" s="209"/>
      <c r="B346" s="210"/>
      <c r="C346" s="218"/>
      <c r="D346" s="33" t="s">
        <v>41</v>
      </c>
      <c r="E346" s="34">
        <v>1</v>
      </c>
      <c r="F346" s="38">
        <v>2</v>
      </c>
      <c r="G346" s="38">
        <v>3</v>
      </c>
      <c r="H346" s="38">
        <v>4</v>
      </c>
      <c r="I346" s="38">
        <v>5</v>
      </c>
      <c r="J346" s="38">
        <v>6</v>
      </c>
      <c r="K346" s="38">
        <v>7</v>
      </c>
      <c r="L346" s="38">
        <v>8</v>
      </c>
      <c r="M346" s="38">
        <v>9</v>
      </c>
      <c r="N346" s="38">
        <v>10</v>
      </c>
      <c r="O346" s="38">
        <v>11</v>
      </c>
      <c r="P346" s="38">
        <v>12</v>
      </c>
      <c r="Q346" s="38">
        <v>13</v>
      </c>
      <c r="R346" s="38">
        <v>14</v>
      </c>
      <c r="S346" s="38">
        <v>15</v>
      </c>
      <c r="T346" s="38">
        <v>16</v>
      </c>
      <c r="U346" s="38">
        <v>17</v>
      </c>
      <c r="V346" s="38">
        <v>18</v>
      </c>
      <c r="W346" s="38">
        <v>19</v>
      </c>
      <c r="X346" s="38">
        <v>20</v>
      </c>
      <c r="Y346" s="38">
        <v>21</v>
      </c>
      <c r="Z346" s="38">
        <v>22</v>
      </c>
      <c r="AA346" s="38">
        <v>23</v>
      </c>
      <c r="AB346" s="38">
        <v>24</v>
      </c>
      <c r="AC346" s="38">
        <v>25</v>
      </c>
      <c r="AD346" s="38">
        <v>26</v>
      </c>
      <c r="AE346" s="38">
        <v>27</v>
      </c>
      <c r="AF346" s="38">
        <v>28</v>
      </c>
      <c r="AG346" s="38">
        <v>29</v>
      </c>
      <c r="AH346" s="38">
        <v>30</v>
      </c>
      <c r="AI346" s="38">
        <v>31</v>
      </c>
      <c r="AJ346" s="38">
        <v>32</v>
      </c>
      <c r="AK346" s="38">
        <v>33</v>
      </c>
      <c r="AL346" s="38">
        <v>34</v>
      </c>
      <c r="AM346" s="38">
        <v>35</v>
      </c>
      <c r="AN346" s="38">
        <v>36</v>
      </c>
      <c r="AO346" s="38">
        <v>37</v>
      </c>
      <c r="AP346" s="38">
        <v>38</v>
      </c>
      <c r="AQ346" s="208"/>
      <c r="AR346" s="199"/>
      <c r="AS346" s="200"/>
    </row>
    <row r="347" spans="1:45" x14ac:dyDescent="0.2">
      <c r="A347" s="190"/>
      <c r="B347" s="189" t="s">
        <v>43</v>
      </c>
      <c r="C347" s="34" t="s">
        <v>110</v>
      </c>
      <c r="D347" s="46"/>
      <c r="E347" s="44"/>
      <c r="F347" s="44"/>
      <c r="G347" s="114" t="s">
        <v>80</v>
      </c>
      <c r="H347" s="44"/>
      <c r="I347" s="44"/>
      <c r="J347" s="44"/>
      <c r="K347" s="130"/>
      <c r="L347" s="44"/>
      <c r="M347" s="44"/>
      <c r="N347" s="44"/>
      <c r="O347" s="116" t="s">
        <v>151</v>
      </c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114" t="s">
        <v>58</v>
      </c>
      <c r="AB347" s="44"/>
      <c r="AC347" s="44"/>
      <c r="AD347" s="44"/>
      <c r="AE347" s="44"/>
      <c r="AF347" s="44"/>
      <c r="AG347" s="44"/>
      <c r="AH347" s="44"/>
      <c r="AI347" s="116" t="s">
        <v>151</v>
      </c>
      <c r="AJ347" s="113"/>
      <c r="AK347" s="44"/>
      <c r="AL347" s="44"/>
      <c r="AM347" s="45"/>
      <c r="AN347" s="45"/>
      <c r="AO347" s="45"/>
      <c r="AP347" s="45"/>
      <c r="AQ347" s="45">
        <v>4</v>
      </c>
      <c r="AR347" s="25">
        <f t="shared" ref="AR347:AR366" si="62">34*3</f>
        <v>102</v>
      </c>
      <c r="AS347" s="61">
        <f t="shared" si="52"/>
        <v>3.9215686274509803E-2</v>
      </c>
    </row>
    <row r="348" spans="1:45" x14ac:dyDescent="0.2">
      <c r="A348" s="190"/>
      <c r="B348" s="189"/>
      <c r="C348" s="34" t="s">
        <v>111</v>
      </c>
      <c r="D348" s="46"/>
      <c r="E348" s="44"/>
      <c r="F348" s="44"/>
      <c r="G348" s="114" t="s">
        <v>80</v>
      </c>
      <c r="H348" s="44"/>
      <c r="I348" s="44"/>
      <c r="J348" s="44"/>
      <c r="K348" s="130"/>
      <c r="L348" s="44"/>
      <c r="M348" s="44"/>
      <c r="N348" s="44"/>
      <c r="O348" s="116" t="s">
        <v>151</v>
      </c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114" t="s">
        <v>58</v>
      </c>
      <c r="AB348" s="44"/>
      <c r="AC348" s="44"/>
      <c r="AD348" s="44"/>
      <c r="AE348" s="44"/>
      <c r="AF348" s="44"/>
      <c r="AG348" s="44"/>
      <c r="AH348" s="44"/>
      <c r="AI348" s="116" t="s">
        <v>151</v>
      </c>
      <c r="AJ348" s="113"/>
      <c r="AK348" s="44"/>
      <c r="AL348" s="44"/>
      <c r="AM348" s="45"/>
      <c r="AN348" s="45"/>
      <c r="AO348" s="45"/>
      <c r="AP348" s="45"/>
      <c r="AQ348" s="45">
        <v>4</v>
      </c>
      <c r="AR348" s="25">
        <f t="shared" si="62"/>
        <v>102</v>
      </c>
      <c r="AS348" s="61">
        <f t="shared" si="52"/>
        <v>3.9215686274509803E-2</v>
      </c>
    </row>
    <row r="349" spans="1:45" x14ac:dyDescent="0.2">
      <c r="A349" s="190"/>
      <c r="B349" s="189"/>
      <c r="C349" s="34" t="s">
        <v>112</v>
      </c>
      <c r="D349" s="46"/>
      <c r="E349" s="44"/>
      <c r="F349" s="44"/>
      <c r="G349" s="114" t="s">
        <v>80</v>
      </c>
      <c r="H349" s="44"/>
      <c r="I349" s="44"/>
      <c r="J349" s="44"/>
      <c r="K349" s="130"/>
      <c r="L349" s="44"/>
      <c r="M349" s="44"/>
      <c r="N349" s="44"/>
      <c r="O349" s="116" t="s">
        <v>151</v>
      </c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114" t="s">
        <v>58</v>
      </c>
      <c r="AB349" s="44"/>
      <c r="AC349" s="44"/>
      <c r="AD349" s="44"/>
      <c r="AE349" s="44"/>
      <c r="AF349" s="44"/>
      <c r="AG349" s="44"/>
      <c r="AH349" s="44"/>
      <c r="AI349" s="116" t="s">
        <v>151</v>
      </c>
      <c r="AJ349" s="44"/>
      <c r="AK349" s="44"/>
      <c r="AL349" s="44"/>
      <c r="AM349" s="45"/>
      <c r="AN349" s="45"/>
      <c r="AO349" s="45"/>
      <c r="AP349" s="45"/>
      <c r="AQ349" s="45">
        <v>4</v>
      </c>
      <c r="AR349" s="25">
        <f t="shared" si="62"/>
        <v>102</v>
      </c>
      <c r="AS349" s="61">
        <f t="shared" si="52"/>
        <v>3.9215686274509803E-2</v>
      </c>
    </row>
    <row r="350" spans="1:45" ht="12.75" customHeight="1" x14ac:dyDescent="0.2">
      <c r="A350" s="190"/>
      <c r="B350" s="191"/>
      <c r="C350" s="34" t="s">
        <v>113</v>
      </c>
      <c r="D350" s="46"/>
      <c r="E350" s="44"/>
      <c r="F350" s="44"/>
      <c r="G350" s="114" t="s">
        <v>80</v>
      </c>
      <c r="H350" s="44"/>
      <c r="I350" s="44"/>
      <c r="J350" s="44"/>
      <c r="K350" s="130"/>
      <c r="L350" s="44"/>
      <c r="M350" s="44"/>
      <c r="N350" s="44"/>
      <c r="O350" s="116" t="s">
        <v>151</v>
      </c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114" t="s">
        <v>58</v>
      </c>
      <c r="AB350" s="44"/>
      <c r="AC350" s="44"/>
      <c r="AD350" s="44"/>
      <c r="AE350" s="44"/>
      <c r="AF350" s="44"/>
      <c r="AG350" s="44"/>
      <c r="AH350" s="44"/>
      <c r="AI350" s="116" t="s">
        <v>151</v>
      </c>
      <c r="AJ350" s="44"/>
      <c r="AK350" s="44"/>
      <c r="AL350" s="44"/>
      <c r="AM350" s="45"/>
      <c r="AN350" s="45"/>
      <c r="AO350" s="45"/>
      <c r="AP350" s="45"/>
      <c r="AQ350" s="45">
        <v>4</v>
      </c>
      <c r="AR350" s="25">
        <f t="shared" si="62"/>
        <v>102</v>
      </c>
      <c r="AS350" s="61">
        <f t="shared" si="52"/>
        <v>3.9215686274509803E-2</v>
      </c>
    </row>
    <row r="351" spans="1:45" ht="12.75" customHeight="1" x14ac:dyDescent="0.2">
      <c r="A351" s="190"/>
      <c r="B351" s="188" t="s">
        <v>79</v>
      </c>
      <c r="C351" s="34" t="s">
        <v>110</v>
      </c>
      <c r="D351" s="46"/>
      <c r="E351" s="44"/>
      <c r="F351" s="44"/>
      <c r="G351" s="44"/>
      <c r="H351" s="44"/>
      <c r="I351" s="44"/>
      <c r="J351" s="44"/>
      <c r="K351" s="44"/>
      <c r="L351" s="114" t="s">
        <v>62</v>
      </c>
      <c r="M351" s="44"/>
      <c r="N351" s="44"/>
      <c r="O351" s="44"/>
      <c r="P351" s="44"/>
      <c r="Q351" s="44"/>
      <c r="R351" s="44"/>
      <c r="S351" s="44"/>
      <c r="T351" s="44"/>
      <c r="U351" s="114" t="s">
        <v>62</v>
      </c>
      <c r="V351" s="44"/>
      <c r="W351" s="44"/>
      <c r="X351" s="44"/>
      <c r="Y351" s="146" t="s">
        <v>153</v>
      </c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5"/>
      <c r="AN351" s="45"/>
      <c r="AO351" s="45"/>
      <c r="AP351" s="45"/>
      <c r="AQ351" s="45">
        <v>3</v>
      </c>
      <c r="AR351" s="25">
        <f t="shared" si="62"/>
        <v>102</v>
      </c>
      <c r="AS351" s="61">
        <f t="shared" si="52"/>
        <v>2.9411764705882353E-2</v>
      </c>
    </row>
    <row r="352" spans="1:45" ht="12.75" customHeight="1" x14ac:dyDescent="0.2">
      <c r="A352" s="190"/>
      <c r="B352" s="189"/>
      <c r="C352" s="34" t="s">
        <v>111</v>
      </c>
      <c r="D352" s="46"/>
      <c r="E352" s="44"/>
      <c r="F352" s="44"/>
      <c r="G352" s="44"/>
      <c r="H352" s="44"/>
      <c r="I352" s="44"/>
      <c r="J352" s="44"/>
      <c r="K352" s="44"/>
      <c r="L352" s="114" t="s">
        <v>62</v>
      </c>
      <c r="M352" s="44"/>
      <c r="N352" s="44"/>
      <c r="O352" s="44"/>
      <c r="P352" s="44"/>
      <c r="Q352" s="44"/>
      <c r="R352" s="44"/>
      <c r="S352" s="44"/>
      <c r="T352" s="44"/>
      <c r="U352" s="114" t="s">
        <v>62</v>
      </c>
      <c r="V352" s="44"/>
      <c r="W352" s="44"/>
      <c r="X352" s="44"/>
      <c r="Y352" s="146" t="s">
        <v>153</v>
      </c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5"/>
      <c r="AN352" s="45"/>
      <c r="AO352" s="45"/>
      <c r="AP352" s="45"/>
      <c r="AQ352" s="45">
        <v>3</v>
      </c>
      <c r="AR352" s="25">
        <f t="shared" si="62"/>
        <v>102</v>
      </c>
      <c r="AS352" s="61">
        <f t="shared" si="52"/>
        <v>2.9411764705882353E-2</v>
      </c>
    </row>
    <row r="353" spans="1:45" ht="12.75" customHeight="1" x14ac:dyDescent="0.2">
      <c r="A353" s="190"/>
      <c r="B353" s="189"/>
      <c r="C353" s="34" t="s">
        <v>112</v>
      </c>
      <c r="D353" s="46"/>
      <c r="E353" s="44"/>
      <c r="F353" s="44"/>
      <c r="G353" s="44"/>
      <c r="H353" s="44"/>
      <c r="I353" s="44"/>
      <c r="J353" s="44"/>
      <c r="K353" s="44"/>
      <c r="L353" s="114" t="s">
        <v>62</v>
      </c>
      <c r="M353" s="44"/>
      <c r="N353" s="44"/>
      <c r="O353" s="44"/>
      <c r="P353" s="44"/>
      <c r="Q353" s="44"/>
      <c r="R353" s="44"/>
      <c r="S353" s="44"/>
      <c r="T353" s="44"/>
      <c r="U353" s="114" t="s">
        <v>62</v>
      </c>
      <c r="V353" s="44"/>
      <c r="W353" s="44"/>
      <c r="X353" s="44"/>
      <c r="Y353" s="146" t="s">
        <v>153</v>
      </c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5"/>
      <c r="AN353" s="45"/>
      <c r="AO353" s="45"/>
      <c r="AP353" s="45"/>
      <c r="AQ353" s="45">
        <v>3</v>
      </c>
      <c r="AR353" s="25">
        <f t="shared" si="62"/>
        <v>102</v>
      </c>
      <c r="AS353" s="61">
        <f t="shared" si="52"/>
        <v>2.9411764705882353E-2</v>
      </c>
    </row>
    <row r="354" spans="1:45" x14ac:dyDescent="0.2">
      <c r="A354" s="190"/>
      <c r="B354" s="191"/>
      <c r="C354" s="34" t="s">
        <v>113</v>
      </c>
      <c r="D354" s="62"/>
      <c r="E354" s="44"/>
      <c r="F354" s="44"/>
      <c r="G354" s="44"/>
      <c r="H354" s="44"/>
      <c r="I354" s="44"/>
      <c r="J354" s="44"/>
      <c r="K354" s="44"/>
      <c r="L354" s="114" t="s">
        <v>62</v>
      </c>
      <c r="M354" s="44"/>
      <c r="N354" s="44"/>
      <c r="O354" s="44"/>
      <c r="P354" s="44"/>
      <c r="Q354" s="44"/>
      <c r="R354" s="44"/>
      <c r="S354" s="44"/>
      <c r="T354" s="44"/>
      <c r="U354" s="114" t="s">
        <v>62</v>
      </c>
      <c r="V354" s="44"/>
      <c r="W354" s="44"/>
      <c r="X354" s="44"/>
      <c r="Y354" s="146" t="s">
        <v>153</v>
      </c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5"/>
      <c r="AN354" s="45"/>
      <c r="AO354" s="45"/>
      <c r="AP354" s="45"/>
      <c r="AQ354" s="45">
        <v>3</v>
      </c>
      <c r="AR354" s="25">
        <f t="shared" si="62"/>
        <v>102</v>
      </c>
      <c r="AS354" s="61">
        <f t="shared" si="52"/>
        <v>2.9411764705882353E-2</v>
      </c>
    </row>
    <row r="355" spans="1:45" x14ac:dyDescent="0.2">
      <c r="A355" s="190"/>
      <c r="B355" s="188" t="s">
        <v>81</v>
      </c>
      <c r="C355" s="34" t="s">
        <v>110</v>
      </c>
      <c r="D355" s="46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114" t="s">
        <v>149</v>
      </c>
      <c r="T355" s="44"/>
      <c r="U355" s="10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114" t="s">
        <v>58</v>
      </c>
      <c r="AK355" s="44"/>
      <c r="AL355" s="44"/>
      <c r="AM355" s="45"/>
      <c r="AN355" s="45"/>
      <c r="AO355" s="45"/>
      <c r="AP355" s="45"/>
      <c r="AQ355" s="45">
        <v>2</v>
      </c>
      <c r="AR355" s="25">
        <f t="shared" si="62"/>
        <v>102</v>
      </c>
      <c r="AS355" s="61">
        <f t="shared" si="52"/>
        <v>1.9607843137254902E-2</v>
      </c>
    </row>
    <row r="356" spans="1:45" x14ac:dyDescent="0.2">
      <c r="A356" s="190"/>
      <c r="B356" s="189"/>
      <c r="C356" s="34" t="s">
        <v>111</v>
      </c>
      <c r="D356" s="46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114" t="s">
        <v>149</v>
      </c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114" t="s">
        <v>58</v>
      </c>
      <c r="AK356" s="44"/>
      <c r="AL356" s="44"/>
      <c r="AM356" s="45"/>
      <c r="AN356" s="45"/>
      <c r="AO356" s="45"/>
      <c r="AP356" s="45"/>
      <c r="AQ356" s="45">
        <v>2</v>
      </c>
      <c r="AR356" s="25">
        <f t="shared" si="62"/>
        <v>102</v>
      </c>
      <c r="AS356" s="61">
        <f t="shared" si="52"/>
        <v>1.9607843137254902E-2</v>
      </c>
    </row>
    <row r="357" spans="1:45" x14ac:dyDescent="0.2">
      <c r="A357" s="190"/>
      <c r="B357" s="189"/>
      <c r="C357" s="34" t="s">
        <v>112</v>
      </c>
      <c r="D357" s="62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114" t="s">
        <v>149</v>
      </c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114" t="s">
        <v>58</v>
      </c>
      <c r="AK357" s="44"/>
      <c r="AL357" s="44"/>
      <c r="AM357" s="45"/>
      <c r="AN357" s="45"/>
      <c r="AO357" s="45"/>
      <c r="AP357" s="45"/>
      <c r="AQ357" s="45">
        <v>2</v>
      </c>
      <c r="AR357" s="25">
        <f t="shared" si="62"/>
        <v>102</v>
      </c>
      <c r="AS357" s="61">
        <f t="shared" si="52"/>
        <v>1.9607843137254902E-2</v>
      </c>
    </row>
    <row r="358" spans="1:45" ht="12.75" customHeight="1" x14ac:dyDescent="0.2">
      <c r="A358" s="190"/>
      <c r="B358" s="191"/>
      <c r="C358" s="34" t="s">
        <v>113</v>
      </c>
      <c r="D358" s="46"/>
      <c r="E358" s="44"/>
      <c r="F358" s="44"/>
      <c r="G358" s="44"/>
      <c r="H358" s="44"/>
      <c r="I358" s="25"/>
      <c r="J358" s="44"/>
      <c r="K358" s="44"/>
      <c r="L358" s="44"/>
      <c r="M358" s="44"/>
      <c r="N358" s="44"/>
      <c r="O358" s="44"/>
      <c r="P358" s="44"/>
      <c r="Q358" s="44"/>
      <c r="R358" s="44"/>
      <c r="S358" s="114" t="s">
        <v>149</v>
      </c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114" t="s">
        <v>58</v>
      </c>
      <c r="AK358" s="44"/>
      <c r="AL358" s="44"/>
      <c r="AM358" s="45"/>
      <c r="AN358" s="45"/>
      <c r="AO358" s="45"/>
      <c r="AP358" s="45"/>
      <c r="AQ358" s="45">
        <v>2</v>
      </c>
      <c r="AR358" s="25">
        <f t="shared" si="62"/>
        <v>102</v>
      </c>
      <c r="AS358" s="61">
        <f t="shared" si="52"/>
        <v>1.9607843137254902E-2</v>
      </c>
    </row>
    <row r="359" spans="1:45" ht="12.75" customHeight="1" x14ac:dyDescent="0.2">
      <c r="A359" s="190"/>
      <c r="B359" s="188" t="s">
        <v>98</v>
      </c>
      <c r="C359" s="34" t="s">
        <v>110</v>
      </c>
      <c r="D359" s="46"/>
      <c r="E359" s="44"/>
      <c r="F359" s="44"/>
      <c r="G359" s="110" t="s">
        <v>80</v>
      </c>
      <c r="I359" s="25"/>
      <c r="J359" s="44"/>
      <c r="K359" s="44"/>
      <c r="L359" s="110" t="s">
        <v>58</v>
      </c>
      <c r="M359" s="44"/>
      <c r="N359" s="44"/>
      <c r="O359" s="44"/>
      <c r="P359" s="44"/>
      <c r="Q359" s="110" t="s">
        <v>58</v>
      </c>
      <c r="R359" s="44"/>
      <c r="S359" s="44"/>
      <c r="T359" s="44"/>
      <c r="U359" s="116" t="s">
        <v>151</v>
      </c>
      <c r="V359" s="44"/>
      <c r="W359" s="44"/>
      <c r="X359" s="44"/>
      <c r="Y359" s="44"/>
      <c r="Z359" s="44"/>
      <c r="AA359" s="110" t="s">
        <v>58</v>
      </c>
      <c r="AB359" s="44"/>
      <c r="AC359" s="44"/>
      <c r="AD359" s="44"/>
      <c r="AE359" s="44"/>
      <c r="AF359" s="110" t="s">
        <v>58</v>
      </c>
      <c r="AG359" s="44"/>
      <c r="AH359" s="44"/>
      <c r="AI359" s="44"/>
      <c r="AJ359" s="113"/>
      <c r="AK359" s="44"/>
      <c r="AL359" s="44"/>
      <c r="AM359" s="45"/>
      <c r="AN359" s="45"/>
      <c r="AO359" s="45"/>
      <c r="AP359" s="45"/>
      <c r="AQ359" s="45">
        <v>6</v>
      </c>
      <c r="AR359" s="25">
        <f t="shared" si="62"/>
        <v>102</v>
      </c>
      <c r="AS359" s="61">
        <f t="shared" si="52"/>
        <v>5.8823529411764705E-2</v>
      </c>
    </row>
    <row r="360" spans="1:45" ht="12.75" customHeight="1" x14ac:dyDescent="0.2">
      <c r="A360" s="190"/>
      <c r="B360" s="189"/>
      <c r="C360" s="34" t="s">
        <v>111</v>
      </c>
      <c r="D360" s="46"/>
      <c r="E360" s="44"/>
      <c r="F360" s="44"/>
      <c r="G360" s="110" t="s">
        <v>80</v>
      </c>
      <c r="I360" s="25"/>
      <c r="J360" s="44"/>
      <c r="K360" s="44"/>
      <c r="L360" s="110" t="s">
        <v>58</v>
      </c>
      <c r="M360" s="44"/>
      <c r="N360" s="44"/>
      <c r="O360" s="44"/>
      <c r="P360" s="44"/>
      <c r="Q360" s="110" t="s">
        <v>58</v>
      </c>
      <c r="R360" s="44"/>
      <c r="S360" s="44"/>
      <c r="T360" s="44"/>
      <c r="U360" s="116" t="s">
        <v>151</v>
      </c>
      <c r="V360" s="44"/>
      <c r="W360" s="44"/>
      <c r="X360" s="44"/>
      <c r="Y360" s="44"/>
      <c r="Z360" s="44"/>
      <c r="AA360" s="110" t="s">
        <v>58</v>
      </c>
      <c r="AB360" s="44"/>
      <c r="AC360" s="44"/>
      <c r="AD360" s="44"/>
      <c r="AE360" s="44"/>
      <c r="AF360" s="110" t="s">
        <v>58</v>
      </c>
      <c r="AG360" s="44"/>
      <c r="AH360" s="44"/>
      <c r="AI360" s="44"/>
      <c r="AJ360" s="113"/>
      <c r="AK360" s="44"/>
      <c r="AL360" s="44"/>
      <c r="AM360" s="45"/>
      <c r="AN360" s="45"/>
      <c r="AO360" s="45"/>
      <c r="AP360" s="45"/>
      <c r="AQ360" s="45">
        <v>6</v>
      </c>
      <c r="AR360" s="25">
        <f t="shared" si="62"/>
        <v>102</v>
      </c>
      <c r="AS360" s="61">
        <f t="shared" si="52"/>
        <v>5.8823529411764705E-2</v>
      </c>
    </row>
    <row r="361" spans="1:45" ht="12.75" customHeight="1" x14ac:dyDescent="0.2">
      <c r="A361" s="190"/>
      <c r="B361" s="189"/>
      <c r="C361" s="34" t="s">
        <v>112</v>
      </c>
      <c r="D361" s="46"/>
      <c r="E361" s="44"/>
      <c r="F361" s="44"/>
      <c r="G361" s="110" t="s">
        <v>80</v>
      </c>
      <c r="H361" s="25"/>
      <c r="I361" s="44"/>
      <c r="J361" s="44"/>
      <c r="K361" s="44"/>
      <c r="L361" s="110" t="s">
        <v>58</v>
      </c>
      <c r="M361" s="44"/>
      <c r="N361" s="44"/>
      <c r="O361" s="44"/>
      <c r="P361" s="44"/>
      <c r="Q361" s="110" t="s">
        <v>58</v>
      </c>
      <c r="R361" s="44"/>
      <c r="S361" s="44"/>
      <c r="T361" s="44"/>
      <c r="U361" s="116" t="s">
        <v>151</v>
      </c>
      <c r="V361" s="44"/>
      <c r="W361" s="44"/>
      <c r="X361" s="44"/>
      <c r="Y361" s="44"/>
      <c r="Z361" s="44"/>
      <c r="AA361" s="110" t="s">
        <v>58</v>
      </c>
      <c r="AB361" s="44"/>
      <c r="AC361" s="44"/>
      <c r="AD361" s="44"/>
      <c r="AE361" s="44"/>
      <c r="AF361" s="110" t="s">
        <v>58</v>
      </c>
      <c r="AG361" s="44"/>
      <c r="AH361" s="44"/>
      <c r="AI361" s="44"/>
      <c r="AJ361" s="44"/>
      <c r="AK361" s="44"/>
      <c r="AL361" s="44"/>
      <c r="AM361" s="45"/>
      <c r="AN361" s="45"/>
      <c r="AO361" s="45"/>
      <c r="AP361" s="45"/>
      <c r="AQ361" s="45">
        <v>6</v>
      </c>
      <c r="AR361" s="25">
        <f t="shared" si="62"/>
        <v>102</v>
      </c>
      <c r="AS361" s="61">
        <f t="shared" ref="AS361:AS424" si="63">AQ361/AR361</f>
        <v>5.8823529411764705E-2</v>
      </c>
    </row>
    <row r="362" spans="1:45" ht="12.75" customHeight="1" x14ac:dyDescent="0.2">
      <c r="A362" s="190"/>
      <c r="B362" s="191"/>
      <c r="C362" s="34" t="s">
        <v>113</v>
      </c>
      <c r="D362" s="85"/>
      <c r="E362" s="44"/>
      <c r="F362" s="44"/>
      <c r="G362" s="110" t="s">
        <v>80</v>
      </c>
      <c r="H362" s="44"/>
      <c r="I362" s="44"/>
      <c r="J362" s="44"/>
      <c r="K362" s="44"/>
      <c r="L362" s="110" t="s">
        <v>58</v>
      </c>
      <c r="M362" s="44"/>
      <c r="N362" s="44"/>
      <c r="O362" s="44"/>
      <c r="P362" s="44"/>
      <c r="Q362" s="110" t="s">
        <v>58</v>
      </c>
      <c r="R362" s="44"/>
      <c r="S362" s="44"/>
      <c r="T362" s="44"/>
      <c r="U362" s="116" t="s">
        <v>151</v>
      </c>
      <c r="V362" s="44"/>
      <c r="W362" s="44"/>
      <c r="X362" s="44"/>
      <c r="Y362" s="44"/>
      <c r="Z362" s="44"/>
      <c r="AA362" s="110" t="s">
        <v>58</v>
      </c>
      <c r="AB362" s="44"/>
      <c r="AC362" s="44"/>
      <c r="AD362" s="44"/>
      <c r="AE362" s="44"/>
      <c r="AF362" s="110" t="s">
        <v>58</v>
      </c>
      <c r="AG362" s="44"/>
      <c r="AH362" s="44"/>
      <c r="AI362" s="45"/>
      <c r="AJ362" s="45"/>
      <c r="AK362" s="44"/>
      <c r="AL362" s="44"/>
      <c r="AM362" s="45"/>
      <c r="AN362" s="45"/>
      <c r="AO362" s="45"/>
      <c r="AP362" s="45"/>
      <c r="AQ362" s="45">
        <v>6</v>
      </c>
      <c r="AR362" s="25">
        <f t="shared" si="62"/>
        <v>102</v>
      </c>
      <c r="AS362" s="61">
        <f t="shared" si="63"/>
        <v>5.8823529411764705E-2</v>
      </c>
    </row>
    <row r="363" spans="1:45" x14ac:dyDescent="0.2">
      <c r="A363" s="190"/>
      <c r="B363" s="188" t="s">
        <v>99</v>
      </c>
      <c r="C363" s="34" t="s">
        <v>110</v>
      </c>
      <c r="D363" s="46"/>
      <c r="E363" s="44"/>
      <c r="F363" s="44"/>
      <c r="G363" s="44"/>
      <c r="H363" s="44"/>
      <c r="I363" s="44"/>
      <c r="J363" s="44"/>
      <c r="K363" s="44"/>
      <c r="L363" s="110" t="s">
        <v>58</v>
      </c>
      <c r="M363" s="44"/>
      <c r="N363" s="44"/>
      <c r="O363" s="44"/>
      <c r="P363" s="44"/>
      <c r="Q363" s="110" t="s">
        <v>58</v>
      </c>
      <c r="R363" s="44"/>
      <c r="S363" s="44"/>
      <c r="T363" s="44"/>
      <c r="U363" s="44"/>
      <c r="V363" s="44"/>
      <c r="W363" s="110" t="s">
        <v>58</v>
      </c>
      <c r="X363" s="44"/>
      <c r="Y363" s="44"/>
      <c r="Z363" s="44"/>
      <c r="AA363" s="44"/>
      <c r="AB363" s="110" t="s">
        <v>58</v>
      </c>
      <c r="AC363" s="44"/>
      <c r="AD363" s="44"/>
      <c r="AE363" s="44"/>
      <c r="AF363" s="44"/>
      <c r="AG363" s="44"/>
      <c r="AH363" s="44"/>
      <c r="AI363" s="45"/>
      <c r="AJ363" s="149" t="s">
        <v>58</v>
      </c>
      <c r="AK363" s="44"/>
      <c r="AL363" s="44"/>
      <c r="AM363" s="45"/>
      <c r="AN363" s="45"/>
      <c r="AO363" s="45"/>
      <c r="AP363" s="45"/>
      <c r="AQ363" s="45">
        <v>5</v>
      </c>
      <c r="AR363" s="25">
        <f t="shared" si="62"/>
        <v>102</v>
      </c>
      <c r="AS363" s="61">
        <f t="shared" si="63"/>
        <v>4.9019607843137254E-2</v>
      </c>
    </row>
    <row r="364" spans="1:45" x14ac:dyDescent="0.2">
      <c r="A364" s="190"/>
      <c r="B364" s="189"/>
      <c r="C364" s="34" t="s">
        <v>111</v>
      </c>
      <c r="D364" s="46"/>
      <c r="E364" s="44"/>
      <c r="F364" s="44"/>
      <c r="G364" s="44"/>
      <c r="H364" s="44"/>
      <c r="I364" s="44"/>
      <c r="J364" s="44"/>
      <c r="K364" s="44"/>
      <c r="L364" s="110" t="s">
        <v>58</v>
      </c>
      <c r="M364" s="44"/>
      <c r="N364" s="44"/>
      <c r="O364" s="44"/>
      <c r="P364" s="44"/>
      <c r="Q364" s="110" t="s">
        <v>58</v>
      </c>
      <c r="R364" s="44"/>
      <c r="S364" s="44"/>
      <c r="T364" s="44"/>
      <c r="U364" s="44"/>
      <c r="V364" s="44"/>
      <c r="W364" s="110" t="s">
        <v>58</v>
      </c>
      <c r="X364" s="44"/>
      <c r="Y364" s="44"/>
      <c r="Z364" s="44"/>
      <c r="AA364" s="44"/>
      <c r="AB364" s="110" t="s">
        <v>58</v>
      </c>
      <c r="AC364" s="44"/>
      <c r="AD364" s="44"/>
      <c r="AE364" s="44"/>
      <c r="AF364" s="44"/>
      <c r="AG364" s="44"/>
      <c r="AH364" s="44"/>
      <c r="AI364" s="45"/>
      <c r="AJ364" s="149" t="s">
        <v>58</v>
      </c>
      <c r="AK364" s="44"/>
      <c r="AL364" s="44"/>
      <c r="AM364" s="45"/>
      <c r="AN364" s="45"/>
      <c r="AO364" s="45"/>
      <c r="AP364" s="45"/>
      <c r="AQ364" s="45">
        <v>5</v>
      </c>
      <c r="AR364" s="25">
        <f t="shared" si="62"/>
        <v>102</v>
      </c>
      <c r="AS364" s="61">
        <f t="shared" si="63"/>
        <v>4.9019607843137254E-2</v>
      </c>
    </row>
    <row r="365" spans="1:45" ht="12.75" customHeight="1" x14ac:dyDescent="0.2">
      <c r="A365" s="190"/>
      <c r="B365" s="189"/>
      <c r="C365" s="34" t="s">
        <v>112</v>
      </c>
      <c r="D365" s="46"/>
      <c r="E365" s="44"/>
      <c r="F365" s="44"/>
      <c r="G365" s="44"/>
      <c r="H365" s="44"/>
      <c r="I365" s="44"/>
      <c r="J365" s="44"/>
      <c r="K365" s="44"/>
      <c r="L365" s="110" t="s">
        <v>58</v>
      </c>
      <c r="M365" s="44"/>
      <c r="N365" s="44"/>
      <c r="O365" s="44"/>
      <c r="P365" s="44"/>
      <c r="Q365" s="110" t="s">
        <v>58</v>
      </c>
      <c r="R365" s="44"/>
      <c r="S365" s="44"/>
      <c r="T365" s="44"/>
      <c r="U365" s="44"/>
      <c r="V365" s="44"/>
      <c r="W365" s="110" t="s">
        <v>58</v>
      </c>
      <c r="X365" s="44"/>
      <c r="Y365" s="44"/>
      <c r="Z365" s="44"/>
      <c r="AA365" s="44"/>
      <c r="AB365" s="110" t="s">
        <v>58</v>
      </c>
      <c r="AC365" s="44"/>
      <c r="AD365" s="44"/>
      <c r="AE365" s="44"/>
      <c r="AF365" s="44"/>
      <c r="AG365" s="44"/>
      <c r="AH365" s="44"/>
      <c r="AI365" s="45"/>
      <c r="AJ365" s="149" t="s">
        <v>58</v>
      </c>
      <c r="AK365" s="44"/>
      <c r="AL365" s="44"/>
      <c r="AM365" s="45"/>
      <c r="AN365" s="45"/>
      <c r="AO365" s="45"/>
      <c r="AP365" s="45"/>
      <c r="AQ365" s="45">
        <v>5</v>
      </c>
      <c r="AR365" s="25">
        <f t="shared" si="62"/>
        <v>102</v>
      </c>
      <c r="AS365" s="61">
        <f t="shared" si="63"/>
        <v>4.9019607843137254E-2</v>
      </c>
    </row>
    <row r="366" spans="1:45" ht="12.75" customHeight="1" x14ac:dyDescent="0.2">
      <c r="A366" s="190"/>
      <c r="B366" s="191"/>
      <c r="C366" s="34" t="s">
        <v>113</v>
      </c>
      <c r="D366" s="46"/>
      <c r="E366" s="44"/>
      <c r="F366" s="44"/>
      <c r="G366" s="44"/>
      <c r="H366" s="44"/>
      <c r="I366" s="44"/>
      <c r="J366" s="44"/>
      <c r="K366" s="44"/>
      <c r="L366" s="110" t="s">
        <v>58</v>
      </c>
      <c r="M366" s="44"/>
      <c r="N366" s="44"/>
      <c r="O366" s="44"/>
      <c r="P366" s="44"/>
      <c r="Q366" s="110" t="s">
        <v>58</v>
      </c>
      <c r="R366" s="44"/>
      <c r="S366" s="44"/>
      <c r="T366" s="44"/>
      <c r="U366" s="44"/>
      <c r="V366" s="44"/>
      <c r="W366" s="110" t="s">
        <v>58</v>
      </c>
      <c r="X366" s="44"/>
      <c r="Y366" s="44"/>
      <c r="Z366" s="44"/>
      <c r="AA366" s="44"/>
      <c r="AB366" s="110" t="s">
        <v>58</v>
      </c>
      <c r="AC366" s="44"/>
      <c r="AD366" s="44"/>
      <c r="AE366" s="44"/>
      <c r="AF366" s="44"/>
      <c r="AG366" s="44"/>
      <c r="AH366" s="44"/>
      <c r="AI366" s="45"/>
      <c r="AJ366" s="149" t="s">
        <v>58</v>
      </c>
      <c r="AK366" s="44"/>
      <c r="AL366" s="44"/>
      <c r="AM366" s="45"/>
      <c r="AN366" s="45"/>
      <c r="AO366" s="45"/>
      <c r="AP366" s="45"/>
      <c r="AQ366" s="45">
        <v>5</v>
      </c>
      <c r="AR366" s="25">
        <f t="shared" si="62"/>
        <v>102</v>
      </c>
      <c r="AS366" s="61">
        <f t="shared" si="63"/>
        <v>4.9019607843137254E-2</v>
      </c>
    </row>
    <row r="367" spans="1:45" ht="12.75" customHeight="1" x14ac:dyDescent="0.2">
      <c r="A367" s="190"/>
      <c r="B367" s="188" t="s">
        <v>100</v>
      </c>
      <c r="C367" s="34" t="s">
        <v>110</v>
      </c>
      <c r="D367" s="46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114" t="s">
        <v>58</v>
      </c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148" t="s">
        <v>58</v>
      </c>
      <c r="AJ367" s="45"/>
      <c r="AK367" s="44"/>
      <c r="AL367" s="44"/>
      <c r="AM367" s="45"/>
      <c r="AN367" s="45"/>
      <c r="AO367" s="45"/>
      <c r="AP367" s="45"/>
      <c r="AQ367" s="45">
        <v>2</v>
      </c>
      <c r="AR367" s="25">
        <f t="shared" ref="AR367:AR374" si="64">34*1</f>
        <v>34</v>
      </c>
      <c r="AS367" s="61">
        <f t="shared" si="63"/>
        <v>5.8823529411764705E-2</v>
      </c>
    </row>
    <row r="368" spans="1:45" ht="12.75" customHeight="1" x14ac:dyDescent="0.2">
      <c r="A368" s="190"/>
      <c r="B368" s="189"/>
      <c r="C368" s="34" t="s">
        <v>111</v>
      </c>
      <c r="D368" s="46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114" t="s">
        <v>58</v>
      </c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148" t="s">
        <v>58</v>
      </c>
      <c r="AJ368" s="45"/>
      <c r="AK368" s="44"/>
      <c r="AL368" s="44"/>
      <c r="AM368" s="45"/>
      <c r="AN368" s="45"/>
      <c r="AO368" s="45"/>
      <c r="AP368" s="45"/>
      <c r="AQ368" s="45">
        <v>2</v>
      </c>
      <c r="AR368" s="25">
        <f t="shared" si="64"/>
        <v>34</v>
      </c>
      <c r="AS368" s="61">
        <f t="shared" si="63"/>
        <v>5.8823529411764705E-2</v>
      </c>
    </row>
    <row r="369" spans="1:45" x14ac:dyDescent="0.2">
      <c r="A369" s="190"/>
      <c r="B369" s="189"/>
      <c r="C369" s="34" t="s">
        <v>112</v>
      </c>
      <c r="D369" s="62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114" t="s">
        <v>58</v>
      </c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148" t="s">
        <v>58</v>
      </c>
      <c r="AJ369" s="45"/>
      <c r="AK369" s="44"/>
      <c r="AL369" s="44"/>
      <c r="AM369" s="45"/>
      <c r="AN369" s="45"/>
      <c r="AO369" s="45"/>
      <c r="AP369" s="45"/>
      <c r="AQ369" s="45">
        <v>2</v>
      </c>
      <c r="AR369" s="25">
        <f t="shared" si="64"/>
        <v>34</v>
      </c>
      <c r="AS369" s="61">
        <f t="shared" si="63"/>
        <v>5.8823529411764705E-2</v>
      </c>
    </row>
    <row r="370" spans="1:45" x14ac:dyDescent="0.2">
      <c r="A370" s="190"/>
      <c r="B370" s="191"/>
      <c r="C370" s="34" t="s">
        <v>113</v>
      </c>
      <c r="D370" s="46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114" t="s">
        <v>58</v>
      </c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148" t="s">
        <v>58</v>
      </c>
      <c r="AJ370" s="45"/>
      <c r="AK370" s="44"/>
      <c r="AL370" s="44"/>
      <c r="AM370" s="45"/>
      <c r="AN370" s="45"/>
      <c r="AO370" s="45"/>
      <c r="AP370" s="45"/>
      <c r="AQ370" s="45">
        <v>2</v>
      </c>
      <c r="AR370" s="25">
        <f t="shared" si="64"/>
        <v>34</v>
      </c>
      <c r="AS370" s="61">
        <f t="shared" si="63"/>
        <v>5.8823529411764705E-2</v>
      </c>
    </row>
    <row r="371" spans="1:45" x14ac:dyDescent="0.2">
      <c r="A371" s="190"/>
      <c r="B371" s="188" t="s">
        <v>101</v>
      </c>
      <c r="C371" s="34" t="s">
        <v>110</v>
      </c>
      <c r="D371" s="62"/>
      <c r="E371" s="44"/>
      <c r="F371" s="44"/>
      <c r="G371" s="44"/>
      <c r="H371" s="44"/>
      <c r="I371" s="44"/>
      <c r="J371" s="114" t="s">
        <v>149</v>
      </c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114" t="s">
        <v>149</v>
      </c>
      <c r="AI371" s="45"/>
      <c r="AJ371" s="45"/>
      <c r="AK371" s="44"/>
      <c r="AL371" s="44"/>
      <c r="AM371" s="45"/>
      <c r="AN371" s="45"/>
      <c r="AO371" s="45"/>
      <c r="AP371" s="45"/>
      <c r="AQ371" s="45">
        <v>2</v>
      </c>
      <c r="AR371" s="25">
        <f t="shared" si="64"/>
        <v>34</v>
      </c>
      <c r="AS371" s="61">
        <f t="shared" si="63"/>
        <v>5.8823529411764705E-2</v>
      </c>
    </row>
    <row r="372" spans="1:45" x14ac:dyDescent="0.2">
      <c r="A372" s="190"/>
      <c r="B372" s="189"/>
      <c r="C372" s="34" t="s">
        <v>111</v>
      </c>
      <c r="D372" s="62"/>
      <c r="E372" s="44"/>
      <c r="F372" s="44"/>
      <c r="G372" s="44"/>
      <c r="H372" s="44"/>
      <c r="I372" s="44"/>
      <c r="J372" s="114" t="s">
        <v>149</v>
      </c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114" t="s">
        <v>149</v>
      </c>
      <c r="AI372" s="45"/>
      <c r="AJ372" s="45"/>
      <c r="AK372" s="44"/>
      <c r="AL372" s="44"/>
      <c r="AM372" s="45"/>
      <c r="AN372" s="45"/>
      <c r="AO372" s="45"/>
      <c r="AP372" s="45"/>
      <c r="AQ372" s="45">
        <v>2</v>
      </c>
      <c r="AR372" s="25">
        <f t="shared" si="64"/>
        <v>34</v>
      </c>
      <c r="AS372" s="61">
        <f t="shared" si="63"/>
        <v>5.8823529411764705E-2</v>
      </c>
    </row>
    <row r="373" spans="1:45" x14ac:dyDescent="0.2">
      <c r="A373" s="190"/>
      <c r="B373" s="189"/>
      <c r="C373" s="34" t="s">
        <v>112</v>
      </c>
      <c r="D373" s="62"/>
      <c r="E373" s="44"/>
      <c r="F373" s="44"/>
      <c r="G373" s="44"/>
      <c r="H373" s="44"/>
      <c r="I373" s="44"/>
      <c r="J373" s="114" t="s">
        <v>149</v>
      </c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114" t="s">
        <v>149</v>
      </c>
      <c r="AI373" s="45"/>
      <c r="AJ373" s="45"/>
      <c r="AK373" s="44"/>
      <c r="AL373" s="44"/>
      <c r="AM373" s="45"/>
      <c r="AN373" s="45"/>
      <c r="AO373" s="45"/>
      <c r="AP373" s="45"/>
      <c r="AQ373" s="45">
        <v>2</v>
      </c>
      <c r="AR373" s="25">
        <f t="shared" si="64"/>
        <v>34</v>
      </c>
      <c r="AS373" s="61">
        <f t="shared" si="63"/>
        <v>5.8823529411764705E-2</v>
      </c>
    </row>
    <row r="374" spans="1:45" x14ac:dyDescent="0.2">
      <c r="A374" s="190"/>
      <c r="B374" s="189"/>
      <c r="C374" s="34" t="s">
        <v>113</v>
      </c>
      <c r="D374" s="62"/>
      <c r="E374" s="44"/>
      <c r="F374" s="44"/>
      <c r="G374" s="44"/>
      <c r="H374" s="44"/>
      <c r="I374" s="44"/>
      <c r="J374" s="114" t="s">
        <v>149</v>
      </c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114" t="s">
        <v>149</v>
      </c>
      <c r="AI374" s="45"/>
      <c r="AJ374" s="45"/>
      <c r="AK374" s="44"/>
      <c r="AL374" s="44"/>
      <c r="AM374" s="45"/>
      <c r="AN374" s="45"/>
      <c r="AO374" s="45"/>
      <c r="AP374" s="45"/>
      <c r="AQ374" s="45">
        <v>2</v>
      </c>
      <c r="AR374" s="25">
        <f t="shared" si="64"/>
        <v>34</v>
      </c>
      <c r="AS374" s="61">
        <f t="shared" si="63"/>
        <v>5.8823529411764705E-2</v>
      </c>
    </row>
    <row r="375" spans="1:45" x14ac:dyDescent="0.2">
      <c r="A375" s="190"/>
      <c r="B375" s="188" t="s">
        <v>83</v>
      </c>
      <c r="C375" s="34" t="s">
        <v>110</v>
      </c>
      <c r="D375" s="62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114" t="s">
        <v>62</v>
      </c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114" t="s">
        <v>149</v>
      </c>
      <c r="AH375" s="44"/>
      <c r="AI375" s="45"/>
      <c r="AJ375" s="45"/>
      <c r="AK375" s="44"/>
      <c r="AL375" s="44"/>
      <c r="AM375" s="45"/>
      <c r="AN375" s="45"/>
      <c r="AO375" s="45"/>
      <c r="AP375" s="45"/>
      <c r="AQ375" s="45">
        <v>2</v>
      </c>
      <c r="AR375" s="25">
        <f t="shared" ref="AR375:AR378" si="65">34*2</f>
        <v>68</v>
      </c>
      <c r="AS375" s="61">
        <f t="shared" si="63"/>
        <v>2.9411764705882353E-2</v>
      </c>
    </row>
    <row r="376" spans="1:45" x14ac:dyDescent="0.2">
      <c r="A376" s="190"/>
      <c r="B376" s="189"/>
      <c r="C376" s="34" t="s">
        <v>111</v>
      </c>
      <c r="D376" s="62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114" t="s">
        <v>62</v>
      </c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114" t="s">
        <v>149</v>
      </c>
      <c r="AH376" s="44"/>
      <c r="AI376" s="45"/>
      <c r="AJ376" s="45"/>
      <c r="AK376" s="44"/>
      <c r="AL376" s="44"/>
      <c r="AM376" s="45"/>
      <c r="AN376" s="45"/>
      <c r="AO376" s="45"/>
      <c r="AP376" s="45"/>
      <c r="AQ376" s="45">
        <v>2</v>
      </c>
      <c r="AR376" s="25">
        <f t="shared" si="65"/>
        <v>68</v>
      </c>
      <c r="AS376" s="61">
        <f t="shared" si="63"/>
        <v>2.9411764705882353E-2</v>
      </c>
    </row>
    <row r="377" spans="1:45" x14ac:dyDescent="0.2">
      <c r="A377" s="190"/>
      <c r="B377" s="189"/>
      <c r="C377" s="34" t="s">
        <v>112</v>
      </c>
      <c r="D377" s="62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114" t="s">
        <v>62</v>
      </c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114" t="s">
        <v>149</v>
      </c>
      <c r="AH377" s="44"/>
      <c r="AI377" s="45"/>
      <c r="AJ377" s="45"/>
      <c r="AK377" s="44"/>
      <c r="AL377" s="44"/>
      <c r="AM377" s="45"/>
      <c r="AN377" s="45"/>
      <c r="AO377" s="45"/>
      <c r="AP377" s="45"/>
      <c r="AQ377" s="45">
        <v>2</v>
      </c>
      <c r="AR377" s="25">
        <f t="shared" si="65"/>
        <v>68</v>
      </c>
      <c r="AS377" s="61">
        <f t="shared" si="63"/>
        <v>2.9411764705882353E-2</v>
      </c>
    </row>
    <row r="378" spans="1:45" x14ac:dyDescent="0.2">
      <c r="A378" s="190"/>
      <c r="B378" s="191"/>
      <c r="C378" s="34" t="s">
        <v>113</v>
      </c>
      <c r="D378" s="62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114" t="s">
        <v>62</v>
      </c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114" t="s">
        <v>149</v>
      </c>
      <c r="AH378" s="44"/>
      <c r="AI378" s="45"/>
      <c r="AJ378" s="45"/>
      <c r="AK378" s="44"/>
      <c r="AL378" s="44"/>
      <c r="AM378" s="45"/>
      <c r="AN378" s="45"/>
      <c r="AO378" s="45"/>
      <c r="AP378" s="45"/>
      <c r="AQ378" s="45">
        <v>2</v>
      </c>
      <c r="AR378" s="25">
        <f t="shared" si="65"/>
        <v>68</v>
      </c>
      <c r="AS378" s="61">
        <f t="shared" si="63"/>
        <v>2.9411764705882353E-2</v>
      </c>
    </row>
    <row r="379" spans="1:45" x14ac:dyDescent="0.2">
      <c r="A379" s="190"/>
      <c r="B379" s="188" t="s">
        <v>114</v>
      </c>
      <c r="C379" s="34" t="s">
        <v>110</v>
      </c>
      <c r="D379" s="62"/>
      <c r="E379" s="44"/>
      <c r="F379" s="44"/>
      <c r="G379" s="44"/>
      <c r="H379" s="44"/>
      <c r="I379" s="44"/>
      <c r="J379" s="44"/>
      <c r="K379" s="44"/>
      <c r="L379" s="44"/>
      <c r="M379" s="44"/>
      <c r="N379" s="114" t="s">
        <v>149</v>
      </c>
      <c r="O379" s="44"/>
      <c r="P379" s="44"/>
      <c r="Q379" s="44"/>
      <c r="R379" s="44"/>
      <c r="S379" s="44"/>
      <c r="T379" s="44"/>
      <c r="U379" s="113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114" t="s">
        <v>149</v>
      </c>
      <c r="AI379" s="45"/>
      <c r="AJ379" s="45"/>
      <c r="AK379" s="44"/>
      <c r="AL379" s="44"/>
      <c r="AM379" s="45"/>
      <c r="AN379" s="45"/>
      <c r="AO379" s="45"/>
      <c r="AP379" s="45"/>
      <c r="AQ379" s="45">
        <v>2</v>
      </c>
      <c r="AR379" s="25">
        <f t="shared" ref="AR379:AR382" si="66">34*1</f>
        <v>34</v>
      </c>
      <c r="AS379" s="61">
        <f t="shared" si="63"/>
        <v>5.8823529411764705E-2</v>
      </c>
    </row>
    <row r="380" spans="1:45" x14ac:dyDescent="0.2">
      <c r="A380" s="190"/>
      <c r="B380" s="189"/>
      <c r="C380" s="34" t="s">
        <v>111</v>
      </c>
      <c r="D380" s="62"/>
      <c r="E380" s="44"/>
      <c r="F380" s="44"/>
      <c r="G380" s="44"/>
      <c r="H380" s="44"/>
      <c r="I380" s="44"/>
      <c r="J380" s="44"/>
      <c r="K380" s="44"/>
      <c r="L380" s="44"/>
      <c r="M380" s="44"/>
      <c r="N380" s="114" t="s">
        <v>149</v>
      </c>
      <c r="O380" s="44"/>
      <c r="P380" s="44"/>
      <c r="Q380" s="44"/>
      <c r="R380" s="44"/>
      <c r="S380" s="44"/>
      <c r="T380" s="44"/>
      <c r="U380" s="113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114" t="s">
        <v>149</v>
      </c>
      <c r="AI380" s="45"/>
      <c r="AJ380" s="45"/>
      <c r="AK380" s="44"/>
      <c r="AL380" s="44"/>
      <c r="AM380" s="45"/>
      <c r="AN380" s="45"/>
      <c r="AO380" s="45"/>
      <c r="AP380" s="45"/>
      <c r="AQ380" s="45">
        <v>2</v>
      </c>
      <c r="AR380" s="25">
        <f t="shared" si="66"/>
        <v>34</v>
      </c>
      <c r="AS380" s="61">
        <f t="shared" si="63"/>
        <v>5.8823529411764705E-2</v>
      </c>
    </row>
    <row r="381" spans="1:45" x14ac:dyDescent="0.2">
      <c r="A381" s="190"/>
      <c r="B381" s="189"/>
      <c r="C381" s="34" t="s">
        <v>112</v>
      </c>
      <c r="D381" s="62"/>
      <c r="E381" s="44"/>
      <c r="F381" s="44"/>
      <c r="G381" s="44"/>
      <c r="H381" s="44"/>
      <c r="I381" s="44"/>
      <c r="J381" s="44"/>
      <c r="K381" s="44"/>
      <c r="L381" s="44"/>
      <c r="M381" s="44"/>
      <c r="N381" s="114" t="s">
        <v>149</v>
      </c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114" t="s">
        <v>149</v>
      </c>
      <c r="AI381" s="45"/>
      <c r="AJ381" s="45"/>
      <c r="AK381" s="44"/>
      <c r="AL381" s="44"/>
      <c r="AM381" s="45"/>
      <c r="AN381" s="45"/>
      <c r="AO381" s="45"/>
      <c r="AP381" s="45"/>
      <c r="AQ381" s="45">
        <v>2</v>
      </c>
      <c r="AR381" s="25">
        <f t="shared" si="66"/>
        <v>34</v>
      </c>
      <c r="AS381" s="61">
        <f t="shared" si="63"/>
        <v>5.8823529411764705E-2</v>
      </c>
    </row>
    <row r="382" spans="1:45" x14ac:dyDescent="0.2">
      <c r="A382" s="190"/>
      <c r="B382" s="191"/>
      <c r="C382" s="34" t="s">
        <v>113</v>
      </c>
      <c r="D382" s="62"/>
      <c r="E382" s="44"/>
      <c r="F382" s="44"/>
      <c r="G382" s="44"/>
      <c r="H382" s="44"/>
      <c r="I382" s="44"/>
      <c r="J382" s="44"/>
      <c r="K382" s="44"/>
      <c r="L382" s="44"/>
      <c r="M382" s="44"/>
      <c r="N382" s="114" t="s">
        <v>149</v>
      </c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114" t="s">
        <v>149</v>
      </c>
      <c r="AI382" s="45"/>
      <c r="AJ382" s="45"/>
      <c r="AK382" s="44"/>
      <c r="AL382" s="44"/>
      <c r="AM382" s="45"/>
      <c r="AN382" s="45"/>
      <c r="AO382" s="45"/>
      <c r="AP382" s="45"/>
      <c r="AQ382" s="45">
        <v>2</v>
      </c>
      <c r="AR382" s="25">
        <f t="shared" si="66"/>
        <v>34</v>
      </c>
      <c r="AS382" s="61">
        <f t="shared" si="63"/>
        <v>5.8823529411764705E-2</v>
      </c>
    </row>
    <row r="383" spans="1:45" x14ac:dyDescent="0.2">
      <c r="A383" s="190"/>
      <c r="B383" s="188" t="s">
        <v>84</v>
      </c>
      <c r="C383" s="34" t="s">
        <v>110</v>
      </c>
      <c r="D383" s="62"/>
      <c r="E383" s="44"/>
      <c r="F383" s="44"/>
      <c r="G383" s="44"/>
      <c r="H383" s="44"/>
      <c r="I383" s="44"/>
      <c r="J383" s="44"/>
      <c r="K383" s="44"/>
      <c r="L383" s="114" t="s">
        <v>149</v>
      </c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114" t="s">
        <v>58</v>
      </c>
      <c r="AF383" s="44"/>
      <c r="AG383" s="44"/>
      <c r="AH383" s="44"/>
      <c r="AI383" s="45"/>
      <c r="AJ383" s="148" t="s">
        <v>58</v>
      </c>
      <c r="AK383" s="44"/>
      <c r="AL383" s="44"/>
      <c r="AM383" s="45"/>
      <c r="AN383" s="45"/>
      <c r="AO383" s="45"/>
      <c r="AP383" s="45"/>
      <c r="AQ383" s="45">
        <v>3</v>
      </c>
      <c r="AR383" s="25">
        <f t="shared" ref="AR383:AR386" si="67">34*2</f>
        <v>68</v>
      </c>
      <c r="AS383" s="61">
        <f t="shared" si="63"/>
        <v>4.4117647058823532E-2</v>
      </c>
    </row>
    <row r="384" spans="1:45" x14ac:dyDescent="0.2">
      <c r="A384" s="190"/>
      <c r="B384" s="189"/>
      <c r="C384" s="34" t="s">
        <v>111</v>
      </c>
      <c r="D384" s="62"/>
      <c r="E384" s="44"/>
      <c r="F384" s="44"/>
      <c r="G384" s="44"/>
      <c r="H384" s="44"/>
      <c r="I384" s="44"/>
      <c r="J384" s="44"/>
      <c r="K384" s="44"/>
      <c r="L384" s="114" t="s">
        <v>149</v>
      </c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114" t="s">
        <v>58</v>
      </c>
      <c r="AF384" s="44"/>
      <c r="AG384" s="44"/>
      <c r="AH384" s="44"/>
      <c r="AI384" s="45"/>
      <c r="AJ384" s="148" t="s">
        <v>58</v>
      </c>
      <c r="AK384" s="44"/>
      <c r="AL384" s="44"/>
      <c r="AM384" s="45"/>
      <c r="AN384" s="45"/>
      <c r="AO384" s="45"/>
      <c r="AP384" s="45"/>
      <c r="AQ384" s="45">
        <v>3</v>
      </c>
      <c r="AR384" s="25">
        <f t="shared" si="67"/>
        <v>68</v>
      </c>
      <c r="AS384" s="61">
        <f t="shared" si="63"/>
        <v>4.4117647058823532E-2</v>
      </c>
    </row>
    <row r="385" spans="1:45" x14ac:dyDescent="0.2">
      <c r="A385" s="190"/>
      <c r="B385" s="189"/>
      <c r="C385" s="34" t="s">
        <v>112</v>
      </c>
      <c r="D385" s="62"/>
      <c r="E385" s="44"/>
      <c r="F385" s="44"/>
      <c r="G385" s="44"/>
      <c r="H385" s="44"/>
      <c r="I385" s="44"/>
      <c r="J385" s="44"/>
      <c r="K385" s="44"/>
      <c r="L385" s="114" t="s">
        <v>149</v>
      </c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114" t="s">
        <v>58</v>
      </c>
      <c r="AF385" s="44"/>
      <c r="AG385" s="44"/>
      <c r="AH385" s="44"/>
      <c r="AI385" s="45"/>
      <c r="AJ385" s="148" t="s">
        <v>58</v>
      </c>
      <c r="AK385" s="44"/>
      <c r="AL385" s="44"/>
      <c r="AM385" s="45"/>
      <c r="AN385" s="45"/>
      <c r="AO385" s="45"/>
      <c r="AP385" s="45"/>
      <c r="AQ385" s="45">
        <v>3</v>
      </c>
      <c r="AR385" s="25">
        <f t="shared" si="67"/>
        <v>68</v>
      </c>
      <c r="AS385" s="61">
        <f t="shared" si="63"/>
        <v>4.4117647058823532E-2</v>
      </c>
    </row>
    <row r="386" spans="1:45" x14ac:dyDescent="0.2">
      <c r="A386" s="190"/>
      <c r="B386" s="191"/>
      <c r="C386" s="34" t="s">
        <v>113</v>
      </c>
      <c r="D386" s="62"/>
      <c r="E386" s="44"/>
      <c r="F386" s="44"/>
      <c r="G386" s="44"/>
      <c r="H386" s="44"/>
      <c r="I386" s="44"/>
      <c r="J386" s="44"/>
      <c r="K386" s="44"/>
      <c r="L386" s="114" t="s">
        <v>149</v>
      </c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114" t="s">
        <v>58</v>
      </c>
      <c r="AF386" s="44"/>
      <c r="AG386" s="44"/>
      <c r="AH386" s="44"/>
      <c r="AI386" s="45"/>
      <c r="AJ386" s="148" t="s">
        <v>58</v>
      </c>
      <c r="AK386" s="44"/>
      <c r="AL386" s="44"/>
      <c r="AM386" s="45"/>
      <c r="AN386" s="45"/>
      <c r="AO386" s="45"/>
      <c r="AP386" s="45"/>
      <c r="AQ386" s="45">
        <v>3</v>
      </c>
      <c r="AR386" s="25">
        <f t="shared" si="67"/>
        <v>68</v>
      </c>
      <c r="AS386" s="61">
        <f t="shared" si="63"/>
        <v>4.4117647058823532E-2</v>
      </c>
    </row>
    <row r="387" spans="1:45" x14ac:dyDescent="0.2">
      <c r="A387" s="190"/>
      <c r="B387" s="188" t="s">
        <v>102</v>
      </c>
      <c r="C387" s="34" t="s">
        <v>110</v>
      </c>
      <c r="D387" s="62"/>
      <c r="E387" s="44"/>
      <c r="F387" s="44"/>
      <c r="G387" s="44"/>
      <c r="H387" s="44"/>
      <c r="I387" s="44"/>
      <c r="J387" s="44"/>
      <c r="K387" s="44"/>
      <c r="L387" s="44"/>
      <c r="M387" s="44"/>
      <c r="N387" s="110" t="s">
        <v>58</v>
      </c>
      <c r="O387" s="44"/>
      <c r="P387" s="44"/>
      <c r="Q387" s="44"/>
      <c r="R387" s="44"/>
      <c r="S387" s="44"/>
      <c r="T387" s="44"/>
      <c r="U387" s="44"/>
      <c r="V387" s="110" t="s">
        <v>58</v>
      </c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149" t="s">
        <v>58</v>
      </c>
      <c r="AJ387" s="45"/>
      <c r="AK387" s="44"/>
      <c r="AL387" s="44"/>
      <c r="AM387" s="45"/>
      <c r="AN387" s="45"/>
      <c r="AO387" s="45"/>
      <c r="AP387" s="45"/>
      <c r="AQ387" s="45">
        <v>3</v>
      </c>
      <c r="AR387" s="25">
        <f t="shared" ref="AR387:AR390" si="68">34*3</f>
        <v>102</v>
      </c>
      <c r="AS387" s="61">
        <f t="shared" si="63"/>
        <v>2.9411764705882353E-2</v>
      </c>
    </row>
    <row r="388" spans="1:45" x14ac:dyDescent="0.2">
      <c r="A388" s="190"/>
      <c r="B388" s="189"/>
      <c r="C388" s="34" t="s">
        <v>111</v>
      </c>
      <c r="D388" s="62"/>
      <c r="E388" s="44"/>
      <c r="F388" s="44"/>
      <c r="G388" s="44"/>
      <c r="H388" s="44"/>
      <c r="I388" s="44"/>
      <c r="J388" s="44"/>
      <c r="K388" s="44"/>
      <c r="L388" s="44"/>
      <c r="M388" s="44"/>
      <c r="N388" s="110" t="s">
        <v>58</v>
      </c>
      <c r="O388" s="44"/>
      <c r="P388" s="44"/>
      <c r="Q388" s="44"/>
      <c r="R388" s="44"/>
      <c r="S388" s="44"/>
      <c r="T388" s="44"/>
      <c r="U388" s="44"/>
      <c r="V388" s="110" t="s">
        <v>58</v>
      </c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149" t="s">
        <v>58</v>
      </c>
      <c r="AJ388" s="45"/>
      <c r="AK388" s="44"/>
      <c r="AL388" s="44"/>
      <c r="AM388" s="45"/>
      <c r="AN388" s="45"/>
      <c r="AO388" s="45"/>
      <c r="AP388" s="45"/>
      <c r="AQ388" s="45">
        <v>3</v>
      </c>
      <c r="AR388" s="25">
        <f t="shared" si="68"/>
        <v>102</v>
      </c>
      <c r="AS388" s="61">
        <f t="shared" si="63"/>
        <v>2.9411764705882353E-2</v>
      </c>
    </row>
    <row r="389" spans="1:45" x14ac:dyDescent="0.2">
      <c r="A389" s="190"/>
      <c r="B389" s="189"/>
      <c r="C389" s="34" t="s">
        <v>112</v>
      </c>
      <c r="D389" s="62"/>
      <c r="E389" s="44"/>
      <c r="F389" s="44"/>
      <c r="G389" s="44"/>
      <c r="H389" s="44"/>
      <c r="I389" s="44"/>
      <c r="J389" s="44"/>
      <c r="K389" s="44"/>
      <c r="L389" s="44"/>
      <c r="M389" s="44"/>
      <c r="N389" s="110" t="s">
        <v>58</v>
      </c>
      <c r="O389" s="44"/>
      <c r="P389" s="44"/>
      <c r="Q389" s="44"/>
      <c r="R389" s="44"/>
      <c r="S389" s="44"/>
      <c r="T389" s="44"/>
      <c r="U389" s="44"/>
      <c r="V389" s="110" t="s">
        <v>58</v>
      </c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149" t="s">
        <v>58</v>
      </c>
      <c r="AJ389" s="45"/>
      <c r="AK389" s="44"/>
      <c r="AL389" s="44"/>
      <c r="AM389" s="45"/>
      <c r="AN389" s="45"/>
      <c r="AO389" s="45"/>
      <c r="AP389" s="45"/>
      <c r="AQ389" s="45">
        <v>3</v>
      </c>
      <c r="AR389" s="25">
        <f t="shared" si="68"/>
        <v>102</v>
      </c>
      <c r="AS389" s="61">
        <f t="shared" si="63"/>
        <v>2.9411764705882353E-2</v>
      </c>
    </row>
    <row r="390" spans="1:45" x14ac:dyDescent="0.2">
      <c r="A390" s="190"/>
      <c r="B390" s="191"/>
      <c r="C390" s="34" t="s">
        <v>113</v>
      </c>
      <c r="D390" s="62"/>
      <c r="E390" s="44"/>
      <c r="F390" s="44"/>
      <c r="G390" s="44"/>
      <c r="H390" s="44"/>
      <c r="I390" s="44"/>
      <c r="J390" s="44"/>
      <c r="K390" s="44"/>
      <c r="L390" s="44"/>
      <c r="M390" s="44"/>
      <c r="N390" s="110" t="s">
        <v>58</v>
      </c>
      <c r="O390" s="44"/>
      <c r="P390" s="44"/>
      <c r="Q390" s="44"/>
      <c r="R390" s="44"/>
      <c r="S390" s="44"/>
      <c r="T390" s="44"/>
      <c r="U390" s="44"/>
      <c r="V390" s="110" t="s">
        <v>58</v>
      </c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149" t="s">
        <v>58</v>
      </c>
      <c r="AJ390" s="45"/>
      <c r="AK390" s="44"/>
      <c r="AL390" s="44"/>
      <c r="AM390" s="45"/>
      <c r="AN390" s="45"/>
      <c r="AO390" s="45"/>
      <c r="AP390" s="45"/>
      <c r="AQ390" s="45">
        <v>3</v>
      </c>
      <c r="AR390" s="25">
        <f t="shared" si="68"/>
        <v>102</v>
      </c>
      <c r="AS390" s="61">
        <f t="shared" si="63"/>
        <v>2.9411764705882353E-2</v>
      </c>
    </row>
    <row r="391" spans="1:45" x14ac:dyDescent="0.2">
      <c r="A391" s="190"/>
      <c r="B391" s="174" t="s">
        <v>107</v>
      </c>
      <c r="C391" s="34" t="s">
        <v>110</v>
      </c>
      <c r="D391" s="62"/>
      <c r="E391" s="44"/>
      <c r="F391" s="44"/>
      <c r="G391" s="44"/>
      <c r="H391" s="44"/>
      <c r="I391" s="44"/>
      <c r="J391" s="44"/>
      <c r="K391" s="44"/>
      <c r="L391" s="44"/>
      <c r="M391" s="44"/>
      <c r="N391" s="114" t="s">
        <v>149</v>
      </c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114" t="s">
        <v>149</v>
      </c>
      <c r="AH391" s="44"/>
      <c r="AI391" s="45"/>
      <c r="AJ391" s="45"/>
      <c r="AK391" s="44"/>
      <c r="AL391" s="44"/>
      <c r="AM391" s="45"/>
      <c r="AN391" s="45"/>
      <c r="AO391" s="45"/>
      <c r="AP391" s="45"/>
      <c r="AQ391" s="45">
        <v>2</v>
      </c>
      <c r="AR391" s="25">
        <f t="shared" ref="AR391:AR398" si="69">34*2</f>
        <v>68</v>
      </c>
      <c r="AS391" s="61">
        <f t="shared" si="63"/>
        <v>2.9411764705882353E-2</v>
      </c>
    </row>
    <row r="392" spans="1:45" x14ac:dyDescent="0.2">
      <c r="A392" s="190"/>
      <c r="B392" s="174"/>
      <c r="C392" s="34" t="s">
        <v>111</v>
      </c>
      <c r="D392" s="62"/>
      <c r="E392" s="44"/>
      <c r="F392" s="44"/>
      <c r="G392" s="44"/>
      <c r="H392" s="44"/>
      <c r="I392" s="44"/>
      <c r="J392" s="44"/>
      <c r="K392" s="44"/>
      <c r="L392" s="44"/>
      <c r="M392" s="44"/>
      <c r="N392" s="114" t="s">
        <v>149</v>
      </c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114" t="s">
        <v>149</v>
      </c>
      <c r="AH392" s="44"/>
      <c r="AI392" s="45"/>
      <c r="AJ392" s="45"/>
      <c r="AK392" s="44"/>
      <c r="AL392" s="44"/>
      <c r="AM392" s="45"/>
      <c r="AN392" s="45"/>
      <c r="AO392" s="45"/>
      <c r="AP392" s="45"/>
      <c r="AQ392" s="45">
        <v>2</v>
      </c>
      <c r="AR392" s="25">
        <f t="shared" si="69"/>
        <v>68</v>
      </c>
      <c r="AS392" s="61">
        <f t="shared" si="63"/>
        <v>2.9411764705882353E-2</v>
      </c>
    </row>
    <row r="393" spans="1:45" x14ac:dyDescent="0.2">
      <c r="A393" s="190"/>
      <c r="B393" s="174"/>
      <c r="C393" s="34" t="s">
        <v>112</v>
      </c>
      <c r="D393" s="62"/>
      <c r="E393" s="44"/>
      <c r="F393" s="44"/>
      <c r="G393" s="44"/>
      <c r="H393" s="44"/>
      <c r="I393" s="44"/>
      <c r="J393" s="44"/>
      <c r="K393" s="44"/>
      <c r="L393" s="44"/>
      <c r="M393" s="44"/>
      <c r="N393" s="114" t="s">
        <v>149</v>
      </c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114" t="s">
        <v>149</v>
      </c>
      <c r="AH393" s="44"/>
      <c r="AI393" s="45"/>
      <c r="AJ393" s="45"/>
      <c r="AK393" s="44"/>
      <c r="AL393" s="44"/>
      <c r="AM393" s="45"/>
      <c r="AN393" s="45"/>
      <c r="AO393" s="45"/>
      <c r="AP393" s="45"/>
      <c r="AQ393" s="45">
        <v>2</v>
      </c>
      <c r="AR393" s="25">
        <f t="shared" si="69"/>
        <v>68</v>
      </c>
      <c r="AS393" s="61">
        <f t="shared" si="63"/>
        <v>2.9411764705882353E-2</v>
      </c>
    </row>
    <row r="394" spans="1:45" x14ac:dyDescent="0.2">
      <c r="A394" s="190"/>
      <c r="B394" s="174"/>
      <c r="C394" s="34" t="s">
        <v>113</v>
      </c>
      <c r="D394" s="62"/>
      <c r="E394" s="44"/>
      <c r="F394" s="44"/>
      <c r="G394" s="44"/>
      <c r="H394" s="44"/>
      <c r="I394" s="44"/>
      <c r="J394" s="44"/>
      <c r="K394" s="44"/>
      <c r="L394" s="44"/>
      <c r="M394" s="44"/>
      <c r="N394" s="114" t="s">
        <v>149</v>
      </c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114" t="s">
        <v>149</v>
      </c>
      <c r="AH394" s="44"/>
      <c r="AI394" s="45"/>
      <c r="AJ394" s="45"/>
      <c r="AK394" s="44"/>
      <c r="AL394" s="44"/>
      <c r="AM394" s="45"/>
      <c r="AN394" s="45"/>
      <c r="AO394" s="45"/>
      <c r="AP394" s="45"/>
      <c r="AQ394" s="45">
        <v>2</v>
      </c>
      <c r="AR394" s="25">
        <f t="shared" si="69"/>
        <v>68</v>
      </c>
      <c r="AS394" s="61">
        <f t="shared" si="63"/>
        <v>2.9411764705882353E-2</v>
      </c>
    </row>
    <row r="395" spans="1:45" x14ac:dyDescent="0.2">
      <c r="A395" s="190"/>
      <c r="B395" s="174" t="s">
        <v>85</v>
      </c>
      <c r="C395" s="34" t="s">
        <v>110</v>
      </c>
      <c r="D395" s="62"/>
      <c r="E395" s="44"/>
      <c r="F395" s="44"/>
      <c r="G395" s="44"/>
      <c r="H395" s="44"/>
      <c r="I395" s="44"/>
      <c r="J395" s="44"/>
      <c r="K395" s="113"/>
      <c r="L395" s="114" t="s">
        <v>149</v>
      </c>
      <c r="M395" s="44"/>
      <c r="N395" s="130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130"/>
      <c r="AH395" s="114" t="s">
        <v>149</v>
      </c>
      <c r="AI395" s="45"/>
      <c r="AJ395" s="45"/>
      <c r="AK395" s="44"/>
      <c r="AL395" s="44"/>
      <c r="AM395" s="45"/>
      <c r="AN395" s="45"/>
      <c r="AO395" s="45"/>
      <c r="AP395" s="45"/>
      <c r="AQ395" s="45">
        <v>2</v>
      </c>
      <c r="AR395" s="25">
        <f t="shared" si="69"/>
        <v>68</v>
      </c>
      <c r="AS395" s="61">
        <f t="shared" si="63"/>
        <v>2.9411764705882353E-2</v>
      </c>
    </row>
    <row r="396" spans="1:45" x14ac:dyDescent="0.2">
      <c r="A396" s="190"/>
      <c r="B396" s="174"/>
      <c r="C396" s="34" t="s">
        <v>111</v>
      </c>
      <c r="D396" s="62"/>
      <c r="E396" s="44"/>
      <c r="F396" s="44"/>
      <c r="G396" s="44"/>
      <c r="H396" s="44"/>
      <c r="I396" s="44"/>
      <c r="J396" s="44"/>
      <c r="K396" s="113"/>
      <c r="L396" s="114" t="s">
        <v>149</v>
      </c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114" t="s">
        <v>149</v>
      </c>
      <c r="AI396" s="45"/>
      <c r="AJ396" s="45"/>
      <c r="AK396" s="44"/>
      <c r="AL396" s="44"/>
      <c r="AM396" s="45"/>
      <c r="AN396" s="45"/>
      <c r="AO396" s="45"/>
      <c r="AP396" s="45"/>
      <c r="AQ396" s="45">
        <v>2</v>
      </c>
      <c r="AR396" s="25">
        <f t="shared" si="69"/>
        <v>68</v>
      </c>
      <c r="AS396" s="61">
        <f t="shared" si="63"/>
        <v>2.9411764705882353E-2</v>
      </c>
    </row>
    <row r="397" spans="1:45" x14ac:dyDescent="0.2">
      <c r="A397" s="190"/>
      <c r="B397" s="174"/>
      <c r="C397" s="34" t="s">
        <v>112</v>
      </c>
      <c r="D397" s="62"/>
      <c r="E397" s="44"/>
      <c r="F397" s="44"/>
      <c r="G397" s="44"/>
      <c r="H397" s="44"/>
      <c r="I397" s="44"/>
      <c r="J397" s="44"/>
      <c r="K397" s="113"/>
      <c r="L397" s="114" t="s">
        <v>149</v>
      </c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114" t="s">
        <v>149</v>
      </c>
      <c r="AI397" s="45"/>
      <c r="AJ397" s="45"/>
      <c r="AK397" s="44"/>
      <c r="AL397" s="44"/>
      <c r="AM397" s="45"/>
      <c r="AN397" s="45"/>
      <c r="AO397" s="45"/>
      <c r="AP397" s="45"/>
      <c r="AQ397" s="45">
        <v>2</v>
      </c>
      <c r="AR397" s="25">
        <f t="shared" si="69"/>
        <v>68</v>
      </c>
      <c r="AS397" s="61">
        <f t="shared" si="63"/>
        <v>2.9411764705882353E-2</v>
      </c>
    </row>
    <row r="398" spans="1:45" x14ac:dyDescent="0.2">
      <c r="A398" s="190"/>
      <c r="B398" s="174"/>
      <c r="C398" s="34" t="s">
        <v>113</v>
      </c>
      <c r="D398" s="62"/>
      <c r="E398" s="44"/>
      <c r="F398" s="44"/>
      <c r="G398" s="44"/>
      <c r="H398" s="44"/>
      <c r="I398" s="44"/>
      <c r="J398" s="44"/>
      <c r="K398" s="44"/>
      <c r="L398" s="114" t="s">
        <v>149</v>
      </c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114" t="s">
        <v>149</v>
      </c>
      <c r="AI398" s="45"/>
      <c r="AJ398" s="45"/>
      <c r="AK398" s="44"/>
      <c r="AL398" s="44"/>
      <c r="AM398" s="45"/>
      <c r="AN398" s="45"/>
      <c r="AO398" s="45"/>
      <c r="AP398" s="45"/>
      <c r="AQ398" s="45">
        <v>2</v>
      </c>
      <c r="AR398" s="25">
        <f t="shared" si="69"/>
        <v>68</v>
      </c>
      <c r="AS398" s="61">
        <f t="shared" si="63"/>
        <v>2.9411764705882353E-2</v>
      </c>
    </row>
    <row r="399" spans="1:45" x14ac:dyDescent="0.2">
      <c r="A399" s="190"/>
      <c r="B399" s="174" t="s">
        <v>86</v>
      </c>
      <c r="C399" s="34" t="s">
        <v>110</v>
      </c>
      <c r="D399" s="62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114" t="s">
        <v>154</v>
      </c>
      <c r="AE399" s="44"/>
      <c r="AF399" s="44"/>
      <c r="AG399" s="44"/>
      <c r="AH399" s="130"/>
      <c r="AI399" s="45"/>
      <c r="AJ399" s="45"/>
      <c r="AK399" s="44"/>
      <c r="AL399" s="44"/>
      <c r="AM399" s="45"/>
      <c r="AN399" s="45"/>
      <c r="AO399" s="45"/>
      <c r="AP399" s="45"/>
      <c r="AQ399" s="45">
        <v>1</v>
      </c>
      <c r="AR399" s="25">
        <f t="shared" ref="AR399:AR406" si="70">34*1</f>
        <v>34</v>
      </c>
      <c r="AS399" s="61">
        <f t="shared" si="63"/>
        <v>2.9411764705882353E-2</v>
      </c>
    </row>
    <row r="400" spans="1:45" x14ac:dyDescent="0.2">
      <c r="A400" s="190"/>
      <c r="B400" s="174"/>
      <c r="C400" s="34" t="s">
        <v>111</v>
      </c>
      <c r="D400" s="62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114" t="s">
        <v>154</v>
      </c>
      <c r="AE400" s="44"/>
      <c r="AF400" s="44"/>
      <c r="AG400" s="44"/>
      <c r="AH400" s="44"/>
      <c r="AI400" s="45"/>
      <c r="AJ400" s="45"/>
      <c r="AK400" s="44"/>
      <c r="AL400" s="44"/>
      <c r="AM400" s="45"/>
      <c r="AN400" s="45"/>
      <c r="AO400" s="45"/>
      <c r="AP400" s="45"/>
      <c r="AQ400" s="45">
        <v>1</v>
      </c>
      <c r="AR400" s="25">
        <f t="shared" si="70"/>
        <v>34</v>
      </c>
      <c r="AS400" s="61">
        <f t="shared" si="63"/>
        <v>2.9411764705882353E-2</v>
      </c>
    </row>
    <row r="401" spans="1:45" x14ac:dyDescent="0.2">
      <c r="A401" s="190"/>
      <c r="B401" s="174"/>
      <c r="C401" s="34" t="s">
        <v>112</v>
      </c>
      <c r="D401" s="62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114" t="s">
        <v>154</v>
      </c>
      <c r="AE401" s="44"/>
      <c r="AF401" s="44"/>
      <c r="AG401" s="44"/>
      <c r="AH401" s="44"/>
      <c r="AI401" s="45"/>
      <c r="AJ401" s="45"/>
      <c r="AK401" s="44"/>
      <c r="AL401" s="44"/>
      <c r="AM401" s="45"/>
      <c r="AN401" s="45"/>
      <c r="AO401" s="45"/>
      <c r="AP401" s="45"/>
      <c r="AQ401" s="45">
        <v>1</v>
      </c>
      <c r="AR401" s="25">
        <f t="shared" si="70"/>
        <v>34</v>
      </c>
      <c r="AS401" s="61">
        <f t="shared" si="63"/>
        <v>2.9411764705882353E-2</v>
      </c>
    </row>
    <row r="402" spans="1:45" x14ac:dyDescent="0.2">
      <c r="A402" s="190"/>
      <c r="B402" s="174"/>
      <c r="C402" s="34" t="s">
        <v>113</v>
      </c>
      <c r="D402" s="62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114" t="s">
        <v>154</v>
      </c>
      <c r="AE402" s="44"/>
      <c r="AF402" s="44"/>
      <c r="AG402" s="44"/>
      <c r="AH402" s="44"/>
      <c r="AI402" s="45"/>
      <c r="AJ402" s="45"/>
      <c r="AK402" s="44"/>
      <c r="AL402" s="44"/>
      <c r="AM402" s="45"/>
      <c r="AN402" s="45"/>
      <c r="AO402" s="45"/>
      <c r="AP402" s="45"/>
      <c r="AQ402" s="45">
        <v>1</v>
      </c>
      <c r="AR402" s="25">
        <f t="shared" si="70"/>
        <v>34</v>
      </c>
      <c r="AS402" s="61">
        <f t="shared" si="63"/>
        <v>2.9411764705882353E-2</v>
      </c>
    </row>
    <row r="403" spans="1:45" x14ac:dyDescent="0.2">
      <c r="A403" s="190"/>
      <c r="B403" s="174" t="s">
        <v>108</v>
      </c>
      <c r="C403" s="34" t="s">
        <v>110</v>
      </c>
      <c r="D403" s="62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5"/>
      <c r="AJ403" s="45"/>
      <c r="AK403" s="114" t="s">
        <v>150</v>
      </c>
      <c r="AL403" s="44"/>
      <c r="AM403" s="45"/>
      <c r="AN403" s="45"/>
      <c r="AO403" s="45"/>
      <c r="AP403" s="45"/>
      <c r="AQ403" s="45">
        <v>1</v>
      </c>
      <c r="AR403" s="25">
        <f t="shared" si="70"/>
        <v>34</v>
      </c>
      <c r="AS403" s="61">
        <f t="shared" si="63"/>
        <v>2.9411764705882353E-2</v>
      </c>
    </row>
    <row r="404" spans="1:45" x14ac:dyDescent="0.2">
      <c r="A404" s="190"/>
      <c r="B404" s="174"/>
      <c r="C404" s="34" t="s">
        <v>111</v>
      </c>
      <c r="D404" s="62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5"/>
      <c r="AJ404" s="45"/>
      <c r="AK404" s="114" t="s">
        <v>150</v>
      </c>
      <c r="AL404" s="44"/>
      <c r="AM404" s="45"/>
      <c r="AN404" s="45"/>
      <c r="AO404" s="45"/>
      <c r="AP404" s="45"/>
      <c r="AQ404" s="45">
        <v>1</v>
      </c>
      <c r="AR404" s="25">
        <f t="shared" si="70"/>
        <v>34</v>
      </c>
      <c r="AS404" s="61">
        <f t="shared" si="63"/>
        <v>2.9411764705882353E-2</v>
      </c>
    </row>
    <row r="405" spans="1:45" x14ac:dyDescent="0.2">
      <c r="A405" s="190"/>
      <c r="B405" s="174"/>
      <c r="C405" s="34" t="s">
        <v>112</v>
      </c>
      <c r="D405" s="62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5"/>
      <c r="AJ405" s="45"/>
      <c r="AK405" s="114" t="s">
        <v>150</v>
      </c>
      <c r="AL405" s="44"/>
      <c r="AM405" s="45"/>
      <c r="AN405" s="45"/>
      <c r="AO405" s="45"/>
      <c r="AP405" s="45"/>
      <c r="AQ405" s="45">
        <v>1</v>
      </c>
      <c r="AR405" s="25">
        <f t="shared" si="70"/>
        <v>34</v>
      </c>
      <c r="AS405" s="61">
        <f t="shared" si="63"/>
        <v>2.9411764705882353E-2</v>
      </c>
    </row>
    <row r="406" spans="1:45" x14ac:dyDescent="0.2">
      <c r="A406" s="190"/>
      <c r="B406" s="174"/>
      <c r="C406" s="34" t="s">
        <v>113</v>
      </c>
      <c r="D406" s="62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5"/>
      <c r="AJ406" s="45"/>
      <c r="AK406" s="114" t="s">
        <v>150</v>
      </c>
      <c r="AL406" s="44"/>
      <c r="AM406" s="45"/>
      <c r="AN406" s="45"/>
      <c r="AO406" s="45"/>
      <c r="AP406" s="45"/>
      <c r="AQ406" s="45">
        <v>1</v>
      </c>
      <c r="AR406" s="25">
        <f t="shared" si="70"/>
        <v>34</v>
      </c>
      <c r="AS406" s="61">
        <f t="shared" si="63"/>
        <v>2.9411764705882353E-2</v>
      </c>
    </row>
    <row r="407" spans="1:45" ht="12.75" customHeight="1" x14ac:dyDescent="0.2">
      <c r="A407" s="190"/>
      <c r="B407" s="174" t="s">
        <v>53</v>
      </c>
      <c r="C407" s="34" t="s">
        <v>110</v>
      </c>
      <c r="D407" s="62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25"/>
      <c r="U407" s="44"/>
      <c r="V407" s="44"/>
      <c r="W407" s="44"/>
      <c r="X407" s="44"/>
      <c r="Y407" s="44"/>
      <c r="Z407" s="44"/>
      <c r="AA407" s="44"/>
      <c r="AB407" s="44"/>
      <c r="AC407" s="44"/>
      <c r="AD407" s="25"/>
      <c r="AE407" s="44"/>
      <c r="AF407" s="44"/>
      <c r="AG407" s="44"/>
      <c r="AH407" s="44"/>
      <c r="AI407" s="45"/>
      <c r="AJ407" s="45"/>
      <c r="AK407" s="44"/>
      <c r="AL407" s="44"/>
      <c r="AM407" s="45"/>
      <c r="AN407" s="45"/>
      <c r="AO407" s="45"/>
      <c r="AP407" s="45"/>
      <c r="AQ407" s="45">
        <f t="shared" ref="AQ407:AQ410" si="71">SUM(E407:AP407)</f>
        <v>0</v>
      </c>
      <c r="AR407" s="25">
        <f t="shared" ref="AR407:AR417" si="72">34*2</f>
        <v>68</v>
      </c>
      <c r="AS407" s="61">
        <f t="shared" si="63"/>
        <v>0</v>
      </c>
    </row>
    <row r="408" spans="1:45" ht="12.75" customHeight="1" x14ac:dyDescent="0.2">
      <c r="A408" s="190"/>
      <c r="B408" s="174"/>
      <c r="C408" s="34" t="s">
        <v>111</v>
      </c>
      <c r="D408" s="62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53"/>
      <c r="T408" s="25"/>
      <c r="U408" s="44"/>
      <c r="V408" s="44"/>
      <c r="W408" s="44"/>
      <c r="X408" s="44"/>
      <c r="Y408" s="44"/>
      <c r="Z408" s="44"/>
      <c r="AA408" s="44"/>
      <c r="AB408" s="44"/>
      <c r="AC408" s="53"/>
      <c r="AD408" s="25"/>
      <c r="AE408" s="44"/>
      <c r="AF408" s="44"/>
      <c r="AG408" s="44"/>
      <c r="AH408" s="44"/>
      <c r="AI408" s="45"/>
      <c r="AJ408" s="45"/>
      <c r="AK408" s="44"/>
      <c r="AL408" s="44"/>
      <c r="AM408" s="45"/>
      <c r="AN408" s="45"/>
      <c r="AO408" s="45"/>
      <c r="AP408" s="45"/>
      <c r="AQ408" s="45">
        <f t="shared" si="71"/>
        <v>0</v>
      </c>
      <c r="AR408" s="25">
        <f t="shared" si="72"/>
        <v>68</v>
      </c>
      <c r="AS408" s="61">
        <f t="shared" si="63"/>
        <v>0</v>
      </c>
    </row>
    <row r="409" spans="1:45" ht="12.75" customHeight="1" x14ac:dyDescent="0.2">
      <c r="A409" s="190"/>
      <c r="B409" s="174"/>
      <c r="C409" s="34" t="s">
        <v>112</v>
      </c>
      <c r="D409" s="46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T409" s="25"/>
      <c r="U409" s="44"/>
      <c r="V409" s="44"/>
      <c r="W409" s="44"/>
      <c r="X409" s="44"/>
      <c r="Y409" s="44"/>
      <c r="Z409" s="44"/>
      <c r="AA409" s="44"/>
      <c r="AB409" s="44"/>
      <c r="AD409" s="25"/>
      <c r="AE409" s="44"/>
      <c r="AF409" s="44"/>
      <c r="AG409" s="44"/>
      <c r="AH409" s="44"/>
      <c r="AI409" s="45"/>
      <c r="AJ409" s="45"/>
      <c r="AK409" s="44"/>
      <c r="AL409" s="44"/>
      <c r="AM409" s="45"/>
      <c r="AN409" s="45"/>
      <c r="AO409" s="45"/>
      <c r="AP409" s="45"/>
      <c r="AQ409" s="45">
        <f t="shared" si="71"/>
        <v>0</v>
      </c>
      <c r="AR409" s="25">
        <f t="shared" si="72"/>
        <v>68</v>
      </c>
      <c r="AS409" s="61">
        <f t="shared" si="63"/>
        <v>0</v>
      </c>
    </row>
    <row r="410" spans="1:45" ht="12.75" customHeight="1" x14ac:dyDescent="0.2">
      <c r="A410" s="190"/>
      <c r="B410" s="174"/>
      <c r="C410" s="34" t="s">
        <v>113</v>
      </c>
      <c r="D410" s="46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25"/>
      <c r="T410" s="44"/>
      <c r="U410" s="44"/>
      <c r="V410" s="44"/>
      <c r="W410" s="44"/>
      <c r="X410" s="44"/>
      <c r="Y410" s="44"/>
      <c r="Z410" s="44"/>
      <c r="AA410" s="44"/>
      <c r="AB410" s="44"/>
      <c r="AC410" s="25"/>
      <c r="AD410" s="44"/>
      <c r="AE410" s="44"/>
      <c r="AF410" s="44"/>
      <c r="AG410" s="44"/>
      <c r="AH410" s="44"/>
      <c r="AI410" s="45"/>
      <c r="AJ410" s="45"/>
      <c r="AK410" s="44"/>
      <c r="AL410" s="44"/>
      <c r="AM410" s="45"/>
      <c r="AN410" s="45"/>
      <c r="AO410" s="45"/>
      <c r="AP410" s="45"/>
      <c r="AQ410" s="45">
        <f t="shared" si="71"/>
        <v>0</v>
      </c>
      <c r="AR410" s="25">
        <f t="shared" si="72"/>
        <v>68</v>
      </c>
      <c r="AS410" s="61">
        <f t="shared" si="63"/>
        <v>0</v>
      </c>
    </row>
    <row r="411" spans="1:45" ht="27" customHeight="1" x14ac:dyDescent="0.2">
      <c r="A411" s="48"/>
      <c r="B411" s="58"/>
      <c r="C411" s="177"/>
      <c r="D411" s="177"/>
      <c r="E411" s="177"/>
      <c r="F411" s="177"/>
      <c r="G411" s="177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  <c r="AB411" s="177"/>
      <c r="AC411" s="177"/>
      <c r="AD411" s="177"/>
      <c r="AE411" s="177"/>
      <c r="AF411" s="177"/>
      <c r="AG411" s="177"/>
      <c r="AH411" s="177"/>
      <c r="AI411" s="177"/>
      <c r="AJ411" s="177"/>
      <c r="AK411" s="177"/>
      <c r="AL411" s="177"/>
      <c r="AM411" s="177"/>
      <c r="AN411" s="177"/>
      <c r="AO411" s="177"/>
      <c r="AP411" s="177"/>
      <c r="AQ411" s="177"/>
      <c r="AR411" s="177"/>
      <c r="AS411" s="177"/>
    </row>
    <row r="412" spans="1:45" ht="87.75" customHeight="1" x14ac:dyDescent="0.2">
      <c r="A412" s="205" t="s">
        <v>115</v>
      </c>
      <c r="B412" s="205"/>
      <c r="C412" s="206" t="s">
        <v>88</v>
      </c>
      <c r="D412" s="206"/>
      <c r="E412" s="206"/>
      <c r="F412" s="206"/>
      <c r="G412" s="206"/>
      <c r="H412" s="206"/>
      <c r="I412" s="206"/>
      <c r="J412" s="206"/>
      <c r="K412" s="206"/>
      <c r="L412" s="206"/>
      <c r="M412" s="206"/>
      <c r="N412" s="206"/>
      <c r="O412" s="206"/>
      <c r="P412" s="206"/>
      <c r="Q412" s="206"/>
      <c r="R412" s="206"/>
      <c r="S412" s="206"/>
      <c r="T412" s="206"/>
      <c r="U412" s="206"/>
      <c r="V412" s="206"/>
      <c r="W412" s="206"/>
      <c r="X412" s="206"/>
      <c r="Y412" s="206"/>
      <c r="Z412" s="206"/>
      <c r="AA412" s="206"/>
      <c r="AB412" s="206"/>
      <c r="AC412" s="206"/>
      <c r="AD412" s="206"/>
      <c r="AE412" s="206"/>
      <c r="AF412" s="206"/>
      <c r="AG412" s="206"/>
      <c r="AH412" s="206"/>
      <c r="AI412" s="206"/>
      <c r="AJ412" s="206"/>
      <c r="AK412" s="206"/>
      <c r="AL412" s="206"/>
      <c r="AM412" s="206"/>
      <c r="AN412" s="206"/>
      <c r="AO412" s="206"/>
      <c r="AP412" s="207"/>
      <c r="AQ412" s="208" t="s">
        <v>25</v>
      </c>
      <c r="AR412" s="199" t="s">
        <v>26</v>
      </c>
      <c r="AS412" s="200" t="s">
        <v>27</v>
      </c>
    </row>
    <row r="413" spans="1:45" ht="12.75" customHeight="1" x14ac:dyDescent="0.2">
      <c r="A413" s="201" t="s">
        <v>28</v>
      </c>
      <c r="B413" s="202"/>
      <c r="C413" s="51"/>
      <c r="D413" s="16" t="s">
        <v>30</v>
      </c>
      <c r="E413" s="211" t="s">
        <v>31</v>
      </c>
      <c r="F413" s="212"/>
      <c r="G413" s="212"/>
      <c r="H413" s="213"/>
      <c r="I413" s="174" t="s">
        <v>32</v>
      </c>
      <c r="J413" s="174"/>
      <c r="K413" s="174"/>
      <c r="L413" s="174"/>
      <c r="M413" s="174" t="s">
        <v>33</v>
      </c>
      <c r="N413" s="174"/>
      <c r="O413" s="174"/>
      <c r="P413" s="174"/>
      <c r="Q413" s="174" t="s">
        <v>34</v>
      </c>
      <c r="R413" s="174"/>
      <c r="S413" s="174"/>
      <c r="T413" s="174"/>
      <c r="U413" s="174" t="s">
        <v>35</v>
      </c>
      <c r="V413" s="174"/>
      <c r="W413" s="174"/>
      <c r="X413" s="174" t="s">
        <v>36</v>
      </c>
      <c r="Y413" s="174"/>
      <c r="Z413" s="174"/>
      <c r="AA413" s="174"/>
      <c r="AB413" s="174" t="s">
        <v>37</v>
      </c>
      <c r="AC413" s="174"/>
      <c r="AD413" s="174"/>
      <c r="AE413" s="174" t="s">
        <v>38</v>
      </c>
      <c r="AF413" s="174"/>
      <c r="AG413" s="174"/>
      <c r="AH413" s="174"/>
      <c r="AI413" s="174"/>
      <c r="AJ413" s="174" t="s">
        <v>39</v>
      </c>
      <c r="AK413" s="174"/>
      <c r="AL413" s="174"/>
      <c r="AM413" s="174" t="s">
        <v>40</v>
      </c>
      <c r="AN413" s="174"/>
      <c r="AO413" s="174"/>
      <c r="AP413" s="174"/>
      <c r="AQ413" s="208"/>
      <c r="AR413" s="199"/>
      <c r="AS413" s="200"/>
    </row>
    <row r="414" spans="1:45" ht="26.25" x14ac:dyDescent="0.2">
      <c r="A414" s="209"/>
      <c r="B414" s="210"/>
      <c r="C414" s="59"/>
      <c r="D414" s="62" t="s">
        <v>41</v>
      </c>
      <c r="E414" s="34">
        <v>1</v>
      </c>
      <c r="F414" s="38">
        <v>2</v>
      </c>
      <c r="G414" s="38">
        <v>3</v>
      </c>
      <c r="H414" s="38">
        <v>4</v>
      </c>
      <c r="I414" s="38">
        <v>5</v>
      </c>
      <c r="J414" s="38">
        <v>6</v>
      </c>
      <c r="K414" s="38">
        <v>7</v>
      </c>
      <c r="L414" s="38">
        <v>8</v>
      </c>
      <c r="M414" s="38">
        <v>9</v>
      </c>
      <c r="N414" s="38">
        <v>10</v>
      </c>
      <c r="O414" s="38">
        <v>11</v>
      </c>
      <c r="P414" s="38">
        <v>12</v>
      </c>
      <c r="Q414" s="38">
        <v>13</v>
      </c>
      <c r="R414" s="38">
        <v>14</v>
      </c>
      <c r="S414" s="38">
        <v>15</v>
      </c>
      <c r="T414" s="38">
        <v>16</v>
      </c>
      <c r="U414" s="38">
        <v>17</v>
      </c>
      <c r="V414" s="38">
        <v>18</v>
      </c>
      <c r="W414" s="38">
        <v>19</v>
      </c>
      <c r="X414" s="38">
        <v>20</v>
      </c>
      <c r="Y414" s="38">
        <v>21</v>
      </c>
      <c r="Z414" s="38">
        <v>22</v>
      </c>
      <c r="AA414" s="38">
        <v>23</v>
      </c>
      <c r="AB414" s="38">
        <v>24</v>
      </c>
      <c r="AC414" s="38">
        <v>25</v>
      </c>
      <c r="AD414" s="38">
        <v>26</v>
      </c>
      <c r="AE414" s="38">
        <v>27</v>
      </c>
      <c r="AF414" s="38">
        <v>28</v>
      </c>
      <c r="AG414" s="38">
        <v>29</v>
      </c>
      <c r="AH414" s="38">
        <v>30</v>
      </c>
      <c r="AI414" s="38">
        <v>31</v>
      </c>
      <c r="AJ414" s="38">
        <v>32</v>
      </c>
      <c r="AK414" s="38">
        <v>33</v>
      </c>
      <c r="AL414" s="38">
        <v>34</v>
      </c>
      <c r="AM414" s="38">
        <v>35</v>
      </c>
      <c r="AN414" s="38">
        <v>36</v>
      </c>
      <c r="AO414" s="38">
        <v>37</v>
      </c>
      <c r="AP414" s="38">
        <v>38</v>
      </c>
      <c r="AQ414" s="208"/>
      <c r="AR414" s="199"/>
      <c r="AS414" s="200"/>
    </row>
    <row r="415" spans="1:45" ht="16.5" customHeight="1" x14ac:dyDescent="0.2">
      <c r="A415" s="190"/>
      <c r="B415" s="189" t="s">
        <v>43</v>
      </c>
      <c r="C415" s="175" t="s">
        <v>116</v>
      </c>
      <c r="D415" s="176"/>
      <c r="E415" s="44"/>
      <c r="F415" s="44"/>
      <c r="G415" s="114" t="s">
        <v>80</v>
      </c>
      <c r="H415" s="44"/>
      <c r="I415" s="44"/>
      <c r="J415" s="44"/>
      <c r="K415" s="44"/>
      <c r="L415" s="114" t="s">
        <v>58</v>
      </c>
      <c r="M415" s="44"/>
      <c r="N415" s="44"/>
      <c r="O415" s="44"/>
      <c r="P415" s="114" t="s">
        <v>58</v>
      </c>
      <c r="Q415" s="44"/>
      <c r="R415" s="44"/>
      <c r="S415" s="44"/>
      <c r="T415" s="44"/>
      <c r="U415" s="114" t="s">
        <v>58</v>
      </c>
      <c r="V415" s="44"/>
      <c r="W415" s="44"/>
      <c r="X415" s="44"/>
      <c r="Y415" s="44"/>
      <c r="Z415" s="114" t="s">
        <v>58</v>
      </c>
      <c r="AA415" s="44"/>
      <c r="AB415" s="44"/>
      <c r="AC415" s="44"/>
      <c r="AD415" s="44"/>
      <c r="AE415" s="44"/>
      <c r="AF415" s="44"/>
      <c r="AG415" s="44"/>
      <c r="AH415" s="44"/>
      <c r="AI415" s="44"/>
      <c r="AJ415" s="146" t="s">
        <v>70</v>
      </c>
      <c r="AK415" s="44"/>
      <c r="AL415" s="44"/>
      <c r="AM415" s="45"/>
      <c r="AN415" s="45"/>
      <c r="AO415" s="45"/>
      <c r="AP415" s="45"/>
      <c r="AQ415" s="45">
        <v>6</v>
      </c>
      <c r="AR415" s="86">
        <f t="shared" si="72"/>
        <v>68</v>
      </c>
      <c r="AS415" s="61">
        <f t="shared" si="63"/>
        <v>8.8235294117647065E-2</v>
      </c>
    </row>
    <row r="416" spans="1:45" ht="18" customHeight="1" x14ac:dyDescent="0.2">
      <c r="A416" s="190"/>
      <c r="B416" s="189"/>
      <c r="C416" s="175" t="s">
        <v>117</v>
      </c>
      <c r="D416" s="176"/>
      <c r="E416" s="44"/>
      <c r="F416" s="44"/>
      <c r="G416" s="114" t="s">
        <v>80</v>
      </c>
      <c r="H416" s="44"/>
      <c r="I416" s="44"/>
      <c r="J416" s="44"/>
      <c r="K416" s="44"/>
      <c r="L416" s="114" t="s">
        <v>58</v>
      </c>
      <c r="M416" s="44"/>
      <c r="N416" s="44"/>
      <c r="O416" s="44"/>
      <c r="P416" s="114" t="s">
        <v>58</v>
      </c>
      <c r="Q416" s="44"/>
      <c r="R416" s="44"/>
      <c r="S416" s="44"/>
      <c r="T416" s="44"/>
      <c r="U416" s="114" t="s">
        <v>58</v>
      </c>
      <c r="V416" s="44"/>
      <c r="W416" s="44"/>
      <c r="X416" s="44"/>
      <c r="Y416" s="44"/>
      <c r="Z416" s="114" t="s">
        <v>58</v>
      </c>
      <c r="AA416" s="44"/>
      <c r="AB416" s="44"/>
      <c r="AC416" s="44"/>
      <c r="AD416" s="44"/>
      <c r="AE416" s="44"/>
      <c r="AF416" s="44"/>
      <c r="AG416" s="44"/>
      <c r="AH416" s="44"/>
      <c r="AI416" s="44"/>
      <c r="AJ416" s="146" t="s">
        <v>70</v>
      </c>
      <c r="AK416" s="44"/>
      <c r="AL416" s="44"/>
      <c r="AM416" s="45"/>
      <c r="AN416" s="45"/>
      <c r="AO416" s="45"/>
      <c r="AP416" s="45"/>
      <c r="AQ416" s="45">
        <v>6</v>
      </c>
      <c r="AR416" s="86">
        <f t="shared" si="72"/>
        <v>68</v>
      </c>
      <c r="AS416" s="61">
        <f t="shared" si="63"/>
        <v>8.8235294117647065E-2</v>
      </c>
    </row>
    <row r="417" spans="1:45" ht="16.5" customHeight="1" x14ac:dyDescent="0.2">
      <c r="A417" s="190"/>
      <c r="B417" s="191"/>
      <c r="C417" s="175" t="s">
        <v>118</v>
      </c>
      <c r="D417" s="176"/>
      <c r="E417" s="44"/>
      <c r="F417" s="44"/>
      <c r="G417" s="114" t="s">
        <v>80</v>
      </c>
      <c r="H417" s="44"/>
      <c r="I417" s="44"/>
      <c r="J417" s="44"/>
      <c r="K417" s="44"/>
      <c r="L417" s="114" t="s">
        <v>58</v>
      </c>
      <c r="M417" s="44"/>
      <c r="N417" s="44"/>
      <c r="O417" s="44"/>
      <c r="P417" s="114" t="s">
        <v>58</v>
      </c>
      <c r="Q417" s="44"/>
      <c r="R417" s="44"/>
      <c r="S417" s="44"/>
      <c r="T417" s="44"/>
      <c r="U417" s="114" t="s">
        <v>58</v>
      </c>
      <c r="V417" s="44"/>
      <c r="W417" s="44"/>
      <c r="X417" s="44"/>
      <c r="Y417" s="44"/>
      <c r="Z417" s="114" t="s">
        <v>58</v>
      </c>
      <c r="AA417" s="44"/>
      <c r="AB417" s="44"/>
      <c r="AC417" s="44"/>
      <c r="AD417" s="44"/>
      <c r="AE417" s="44"/>
      <c r="AF417" s="44"/>
      <c r="AG417" s="44"/>
      <c r="AH417" s="44"/>
      <c r="AI417" s="44"/>
      <c r="AJ417" s="146" t="s">
        <v>70</v>
      </c>
      <c r="AK417" s="44"/>
      <c r="AL417" s="44"/>
      <c r="AM417" s="45"/>
      <c r="AN417" s="45"/>
      <c r="AO417" s="45"/>
      <c r="AP417" s="45"/>
      <c r="AQ417" s="45">
        <v>6</v>
      </c>
      <c r="AR417" s="86">
        <f t="shared" si="72"/>
        <v>68</v>
      </c>
      <c r="AS417" s="61">
        <f t="shared" si="63"/>
        <v>8.8235294117647065E-2</v>
      </c>
    </row>
    <row r="418" spans="1:45" x14ac:dyDescent="0.2">
      <c r="A418" s="190"/>
      <c r="B418" s="188" t="s">
        <v>79</v>
      </c>
      <c r="C418" s="175" t="s">
        <v>116</v>
      </c>
      <c r="D418" s="176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114" t="s">
        <v>149</v>
      </c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142" t="s">
        <v>70</v>
      </c>
      <c r="AI418" s="44"/>
      <c r="AJ418" s="44"/>
      <c r="AK418" s="44"/>
      <c r="AL418" s="44"/>
      <c r="AM418" s="45"/>
      <c r="AN418" s="45"/>
      <c r="AO418" s="45"/>
      <c r="AP418" s="45"/>
      <c r="AQ418" s="45">
        <v>2</v>
      </c>
      <c r="AR418" s="86">
        <f t="shared" ref="AR418:AR423" si="73">34*3</f>
        <v>102</v>
      </c>
      <c r="AS418" s="61">
        <f t="shared" si="63"/>
        <v>1.9607843137254902E-2</v>
      </c>
    </row>
    <row r="419" spans="1:45" ht="15" customHeight="1" x14ac:dyDescent="0.2">
      <c r="A419" s="190"/>
      <c r="B419" s="189"/>
      <c r="C419" s="175" t="s">
        <v>117</v>
      </c>
      <c r="D419" s="176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114" t="s">
        <v>149</v>
      </c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142" t="s">
        <v>70</v>
      </c>
      <c r="AI419" s="44"/>
      <c r="AJ419" s="44"/>
      <c r="AK419" s="44"/>
      <c r="AL419" s="44"/>
      <c r="AM419" s="45"/>
      <c r="AN419" s="45"/>
      <c r="AO419" s="45"/>
      <c r="AP419" s="45"/>
      <c r="AQ419" s="45">
        <v>2</v>
      </c>
      <c r="AR419" s="86">
        <f t="shared" si="73"/>
        <v>102</v>
      </c>
      <c r="AS419" s="61">
        <f t="shared" si="63"/>
        <v>1.9607843137254902E-2</v>
      </c>
    </row>
    <row r="420" spans="1:45" x14ac:dyDescent="0.2">
      <c r="A420" s="190"/>
      <c r="B420" s="191"/>
      <c r="C420" s="175" t="s">
        <v>118</v>
      </c>
      <c r="D420" s="176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114" t="s">
        <v>149</v>
      </c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142" t="s">
        <v>70</v>
      </c>
      <c r="AI420" s="44"/>
      <c r="AJ420" s="44"/>
      <c r="AK420" s="44"/>
      <c r="AL420" s="44"/>
      <c r="AM420" s="45"/>
      <c r="AN420" s="45"/>
      <c r="AO420" s="45"/>
      <c r="AP420" s="45"/>
      <c r="AQ420" s="45">
        <v>2</v>
      </c>
      <c r="AR420" s="86">
        <f t="shared" si="73"/>
        <v>102</v>
      </c>
      <c r="AS420" s="61">
        <f t="shared" si="63"/>
        <v>1.9607843137254902E-2</v>
      </c>
    </row>
    <row r="421" spans="1:45" x14ac:dyDescent="0.2">
      <c r="A421" s="190"/>
      <c r="B421" s="188" t="s">
        <v>81</v>
      </c>
      <c r="C421" s="175" t="s">
        <v>116</v>
      </c>
      <c r="D421" s="176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114" t="s">
        <v>62</v>
      </c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142" t="s">
        <v>70</v>
      </c>
      <c r="AI421" s="44"/>
      <c r="AJ421" s="44"/>
      <c r="AK421" s="44"/>
      <c r="AL421" s="44"/>
      <c r="AM421" s="45"/>
      <c r="AN421" s="45"/>
      <c r="AO421" s="45"/>
      <c r="AP421" s="45"/>
      <c r="AQ421" s="45">
        <v>2</v>
      </c>
      <c r="AR421" s="86">
        <f t="shared" si="73"/>
        <v>102</v>
      </c>
      <c r="AS421" s="61">
        <f t="shared" si="63"/>
        <v>1.9607843137254902E-2</v>
      </c>
    </row>
    <row r="422" spans="1:45" x14ac:dyDescent="0.2">
      <c r="A422" s="190"/>
      <c r="B422" s="189"/>
      <c r="C422" s="175" t="s">
        <v>117</v>
      </c>
      <c r="D422" s="176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114" t="s">
        <v>62</v>
      </c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142" t="s">
        <v>70</v>
      </c>
      <c r="AI422" s="44"/>
      <c r="AJ422" s="44"/>
      <c r="AK422" s="44"/>
      <c r="AL422" s="44"/>
      <c r="AM422" s="45"/>
      <c r="AN422" s="45"/>
      <c r="AO422" s="45"/>
      <c r="AP422" s="45"/>
      <c r="AQ422" s="45">
        <v>2</v>
      </c>
      <c r="AR422" s="86">
        <f t="shared" si="73"/>
        <v>102</v>
      </c>
      <c r="AS422" s="61">
        <f t="shared" si="63"/>
        <v>1.9607843137254902E-2</v>
      </c>
    </row>
    <row r="423" spans="1:45" x14ac:dyDescent="0.2">
      <c r="A423" s="190"/>
      <c r="B423" s="191"/>
      <c r="C423" s="175" t="s">
        <v>118</v>
      </c>
      <c r="D423" s="176"/>
      <c r="E423" s="44"/>
      <c r="F423" s="44"/>
      <c r="G423" s="44"/>
      <c r="H423" s="44"/>
      <c r="I423" s="25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114" t="s">
        <v>62</v>
      </c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142" t="s">
        <v>70</v>
      </c>
      <c r="AI423" s="44"/>
      <c r="AJ423" s="44"/>
      <c r="AK423" s="44"/>
      <c r="AL423" s="44"/>
      <c r="AM423" s="45"/>
      <c r="AN423" s="45"/>
      <c r="AO423" s="45"/>
      <c r="AP423" s="45"/>
      <c r="AQ423" s="45">
        <v>2</v>
      </c>
      <c r="AR423" s="86">
        <f t="shared" si="73"/>
        <v>102</v>
      </c>
      <c r="AS423" s="61">
        <f t="shared" si="63"/>
        <v>1.9607843137254902E-2</v>
      </c>
    </row>
    <row r="424" spans="1:45" ht="14.25" customHeight="1" x14ac:dyDescent="0.2">
      <c r="A424" s="190"/>
      <c r="B424" s="188" t="s">
        <v>119</v>
      </c>
      <c r="C424" s="175" t="s">
        <v>116</v>
      </c>
      <c r="D424" s="176"/>
      <c r="E424" s="44"/>
      <c r="F424" s="44"/>
      <c r="G424" s="114" t="s">
        <v>80</v>
      </c>
      <c r="I424" s="25"/>
      <c r="J424" s="44"/>
      <c r="K424" s="44"/>
      <c r="L424" s="114" t="s">
        <v>58</v>
      </c>
      <c r="M424" s="44"/>
      <c r="N424" s="44"/>
      <c r="O424" s="44"/>
      <c r="P424" s="44"/>
      <c r="Q424" s="44"/>
      <c r="R424" s="44"/>
      <c r="S424" s="44"/>
      <c r="T424" s="114" t="s">
        <v>58</v>
      </c>
      <c r="U424" s="44"/>
      <c r="V424" s="44"/>
      <c r="W424" s="44"/>
      <c r="X424" s="44"/>
      <c r="Y424" s="44"/>
      <c r="Z424" s="44"/>
      <c r="AA424" s="114" t="s">
        <v>58</v>
      </c>
      <c r="AB424" s="44"/>
      <c r="AC424" s="44"/>
      <c r="AD424" s="44"/>
      <c r="AE424" s="44"/>
      <c r="AF424" s="44"/>
      <c r="AG424" s="44"/>
      <c r="AH424" s="44"/>
      <c r="AI424" s="44"/>
      <c r="AJ424" s="146" t="s">
        <v>70</v>
      </c>
      <c r="AK424" s="44"/>
      <c r="AL424" s="44"/>
      <c r="AM424" s="45"/>
      <c r="AN424" s="45"/>
      <c r="AO424" s="45"/>
      <c r="AP424" s="45"/>
      <c r="AQ424" s="45">
        <v>5</v>
      </c>
      <c r="AR424" s="86">
        <f t="shared" ref="AR424:AR429" si="74">34*2</f>
        <v>68</v>
      </c>
      <c r="AS424" s="61">
        <f t="shared" si="63"/>
        <v>7.3529411764705885E-2</v>
      </c>
    </row>
    <row r="425" spans="1:45" x14ac:dyDescent="0.2">
      <c r="A425" s="190"/>
      <c r="B425" s="189"/>
      <c r="C425" s="175" t="s">
        <v>117</v>
      </c>
      <c r="D425" s="176"/>
      <c r="E425" s="44"/>
      <c r="F425" s="44"/>
      <c r="G425" s="114" t="s">
        <v>80</v>
      </c>
      <c r="H425" s="25"/>
      <c r="I425" s="44"/>
      <c r="J425" s="44"/>
      <c r="K425" s="44"/>
      <c r="L425" s="114" t="s">
        <v>58</v>
      </c>
      <c r="M425" s="44"/>
      <c r="N425" s="44"/>
      <c r="O425" s="44"/>
      <c r="P425" s="44"/>
      <c r="Q425" s="44"/>
      <c r="R425" s="44"/>
      <c r="S425" s="44"/>
      <c r="T425" s="114" t="s">
        <v>58</v>
      </c>
      <c r="U425" s="44"/>
      <c r="V425" s="44"/>
      <c r="W425" s="44"/>
      <c r="X425" s="44"/>
      <c r="Y425" s="44"/>
      <c r="Z425" s="44"/>
      <c r="AA425" s="114" t="s">
        <v>58</v>
      </c>
      <c r="AB425" s="44"/>
      <c r="AC425" s="44"/>
      <c r="AD425" s="44"/>
      <c r="AE425" s="44"/>
      <c r="AF425" s="44"/>
      <c r="AG425" s="44"/>
      <c r="AH425" s="44"/>
      <c r="AI425" s="44"/>
      <c r="AJ425" s="146" t="s">
        <v>70</v>
      </c>
      <c r="AK425" s="44"/>
      <c r="AL425" s="44"/>
      <c r="AM425" s="45"/>
      <c r="AN425" s="45"/>
      <c r="AO425" s="45"/>
      <c r="AP425" s="45"/>
      <c r="AQ425" s="45">
        <v>5</v>
      </c>
      <c r="AR425" s="86">
        <f t="shared" si="74"/>
        <v>68</v>
      </c>
      <c r="AS425" s="61">
        <f t="shared" ref="AS425:AS488" si="75">AQ425/AR425</f>
        <v>7.3529411764705885E-2</v>
      </c>
    </row>
    <row r="426" spans="1:45" x14ac:dyDescent="0.2">
      <c r="A426" s="190"/>
      <c r="B426" s="191"/>
      <c r="C426" s="175" t="s">
        <v>118</v>
      </c>
      <c r="D426" s="176"/>
      <c r="E426" s="44"/>
      <c r="F426" s="44"/>
      <c r="G426" s="114" t="s">
        <v>80</v>
      </c>
      <c r="H426" s="44"/>
      <c r="I426" s="44"/>
      <c r="J426" s="44"/>
      <c r="K426" s="44"/>
      <c r="L426" s="114" t="s">
        <v>58</v>
      </c>
      <c r="M426" s="44"/>
      <c r="N426" s="44"/>
      <c r="O426" s="44"/>
      <c r="P426" s="44"/>
      <c r="Q426" s="44"/>
      <c r="R426" s="44"/>
      <c r="S426" s="44"/>
      <c r="T426" s="114" t="s">
        <v>58</v>
      </c>
      <c r="U426" s="44"/>
      <c r="V426" s="44"/>
      <c r="W426" s="44"/>
      <c r="X426" s="44"/>
      <c r="Y426" s="44"/>
      <c r="Z426" s="44"/>
      <c r="AA426" s="114" t="s">
        <v>58</v>
      </c>
      <c r="AB426" s="44"/>
      <c r="AC426" s="44"/>
      <c r="AD426" s="44"/>
      <c r="AE426" s="44"/>
      <c r="AF426" s="44"/>
      <c r="AG426" s="44"/>
      <c r="AH426" s="44"/>
      <c r="AI426" s="45"/>
      <c r="AJ426" s="145" t="s">
        <v>70</v>
      </c>
      <c r="AK426" s="44"/>
      <c r="AL426" s="44"/>
      <c r="AM426" s="45"/>
      <c r="AN426" s="45"/>
      <c r="AO426" s="45"/>
      <c r="AP426" s="45"/>
      <c r="AQ426" s="45">
        <v>5</v>
      </c>
      <c r="AR426" s="86">
        <f t="shared" si="74"/>
        <v>68</v>
      </c>
      <c r="AS426" s="61">
        <f t="shared" si="75"/>
        <v>7.3529411764705885E-2</v>
      </c>
    </row>
    <row r="427" spans="1:45" x14ac:dyDescent="0.2">
      <c r="A427" s="190"/>
      <c r="B427" s="188" t="s">
        <v>99</v>
      </c>
      <c r="C427" s="175" t="s">
        <v>116</v>
      </c>
      <c r="D427" s="176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114" t="s">
        <v>58</v>
      </c>
      <c r="R427" s="44"/>
      <c r="S427" s="44"/>
      <c r="T427" s="44"/>
      <c r="U427" s="44"/>
      <c r="V427" s="44"/>
      <c r="W427" s="44"/>
      <c r="X427" s="44"/>
      <c r="Y427" s="44"/>
      <c r="Z427" s="44"/>
      <c r="AA427" s="114" t="s">
        <v>58</v>
      </c>
      <c r="AB427" s="44"/>
      <c r="AC427" s="44"/>
      <c r="AD427" s="44"/>
      <c r="AE427" s="44"/>
      <c r="AF427" s="44"/>
      <c r="AG427" s="44"/>
      <c r="AH427" s="44"/>
      <c r="AI427" s="45"/>
      <c r="AJ427" s="45"/>
      <c r="AK427" s="114" t="s">
        <v>58</v>
      </c>
      <c r="AL427" s="44"/>
      <c r="AM427" s="45"/>
      <c r="AN427" s="45"/>
      <c r="AO427" s="45"/>
      <c r="AP427" s="45"/>
      <c r="AQ427" s="45">
        <v>3</v>
      </c>
      <c r="AR427" s="86">
        <f t="shared" si="74"/>
        <v>68</v>
      </c>
      <c r="AS427" s="61">
        <f t="shared" si="75"/>
        <v>4.4117647058823532E-2</v>
      </c>
    </row>
    <row r="428" spans="1:45" x14ac:dyDescent="0.2">
      <c r="A428" s="190"/>
      <c r="B428" s="189"/>
      <c r="C428" s="175" t="s">
        <v>117</v>
      </c>
      <c r="D428" s="176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114" t="s">
        <v>58</v>
      </c>
      <c r="R428" s="44"/>
      <c r="S428" s="44"/>
      <c r="T428" s="44"/>
      <c r="U428" s="44"/>
      <c r="V428" s="44"/>
      <c r="W428" s="44"/>
      <c r="X428" s="44"/>
      <c r="Y428" s="44"/>
      <c r="Z428" s="44"/>
      <c r="AA428" s="114" t="s">
        <v>58</v>
      </c>
      <c r="AB428" s="44"/>
      <c r="AC428" s="44"/>
      <c r="AD428" s="44"/>
      <c r="AE428" s="44"/>
      <c r="AF428" s="44"/>
      <c r="AG428" s="44"/>
      <c r="AH428" s="44"/>
      <c r="AI428" s="45"/>
      <c r="AJ428" s="45"/>
      <c r="AK428" s="114" t="s">
        <v>58</v>
      </c>
      <c r="AL428" s="44"/>
      <c r="AM428" s="45"/>
      <c r="AN428" s="45"/>
      <c r="AO428" s="45"/>
      <c r="AP428" s="45"/>
      <c r="AQ428" s="45">
        <v>3</v>
      </c>
      <c r="AR428" s="86">
        <f t="shared" si="74"/>
        <v>68</v>
      </c>
      <c r="AS428" s="61">
        <f t="shared" si="75"/>
        <v>4.4117647058823532E-2</v>
      </c>
    </row>
    <row r="429" spans="1:45" x14ac:dyDescent="0.2">
      <c r="A429" s="190"/>
      <c r="B429" s="191"/>
      <c r="C429" s="175" t="s">
        <v>118</v>
      </c>
      <c r="D429" s="176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114" t="s">
        <v>58</v>
      </c>
      <c r="R429" s="44"/>
      <c r="S429" s="44"/>
      <c r="T429" s="44"/>
      <c r="U429" s="44"/>
      <c r="V429" s="44"/>
      <c r="W429" s="44"/>
      <c r="X429" s="44"/>
      <c r="Y429" s="44"/>
      <c r="Z429" s="44"/>
      <c r="AA429" s="114" t="s">
        <v>58</v>
      </c>
      <c r="AB429" s="44"/>
      <c r="AC429" s="44"/>
      <c r="AD429" s="44"/>
      <c r="AE429" s="44"/>
      <c r="AF429" s="44"/>
      <c r="AG429" s="44"/>
      <c r="AH429" s="44"/>
      <c r="AI429" s="45"/>
      <c r="AJ429" s="45"/>
      <c r="AK429" s="114" t="s">
        <v>58</v>
      </c>
      <c r="AL429" s="44"/>
      <c r="AM429" s="45"/>
      <c r="AN429" s="45"/>
      <c r="AO429" s="45"/>
      <c r="AP429" s="45"/>
      <c r="AQ429" s="45">
        <v>3</v>
      </c>
      <c r="AR429" s="86">
        <f t="shared" si="74"/>
        <v>68</v>
      </c>
      <c r="AS429" s="61">
        <f t="shared" si="75"/>
        <v>4.4117647058823532E-2</v>
      </c>
    </row>
    <row r="430" spans="1:45" x14ac:dyDescent="0.2">
      <c r="A430" s="190"/>
      <c r="B430" s="188" t="s">
        <v>100</v>
      </c>
      <c r="C430" s="175" t="s">
        <v>116</v>
      </c>
      <c r="D430" s="176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114" t="s">
        <v>58</v>
      </c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148" t="s">
        <v>58</v>
      </c>
      <c r="AJ430" s="45"/>
      <c r="AK430" s="44"/>
      <c r="AL430" s="44"/>
      <c r="AM430" s="45"/>
      <c r="AN430" s="45"/>
      <c r="AO430" s="45"/>
      <c r="AP430" s="45"/>
      <c r="AQ430" s="45">
        <v>2</v>
      </c>
      <c r="AR430" s="86">
        <v>34</v>
      </c>
      <c r="AS430" s="61">
        <f t="shared" si="75"/>
        <v>5.8823529411764705E-2</v>
      </c>
    </row>
    <row r="431" spans="1:45" x14ac:dyDescent="0.2">
      <c r="A431" s="190"/>
      <c r="B431" s="189"/>
      <c r="C431" s="175" t="s">
        <v>117</v>
      </c>
      <c r="D431" s="176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114" t="s">
        <v>58</v>
      </c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148" t="s">
        <v>58</v>
      </c>
      <c r="AJ431" s="45"/>
      <c r="AK431" s="44"/>
      <c r="AL431" s="44"/>
      <c r="AM431" s="45"/>
      <c r="AN431" s="45"/>
      <c r="AO431" s="45"/>
      <c r="AP431" s="45"/>
      <c r="AQ431" s="45">
        <v>2</v>
      </c>
      <c r="AR431" s="86">
        <v>34</v>
      </c>
      <c r="AS431" s="61">
        <f t="shared" si="75"/>
        <v>5.8823529411764705E-2</v>
      </c>
    </row>
    <row r="432" spans="1:45" x14ac:dyDescent="0.2">
      <c r="A432" s="190"/>
      <c r="B432" s="191"/>
      <c r="C432" s="175" t="s">
        <v>118</v>
      </c>
      <c r="D432" s="176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114" t="s">
        <v>58</v>
      </c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148" t="s">
        <v>58</v>
      </c>
      <c r="AJ432" s="45"/>
      <c r="AK432" s="44"/>
      <c r="AL432" s="44"/>
      <c r="AM432" s="45"/>
      <c r="AN432" s="45"/>
      <c r="AO432" s="45"/>
      <c r="AP432" s="45"/>
      <c r="AQ432" s="45">
        <v>2</v>
      </c>
      <c r="AR432" s="86">
        <v>34</v>
      </c>
      <c r="AS432" s="61">
        <f t="shared" si="75"/>
        <v>5.8823529411764705E-2</v>
      </c>
    </row>
    <row r="433" spans="1:45" x14ac:dyDescent="0.2">
      <c r="A433" s="190"/>
      <c r="B433" s="188" t="s">
        <v>101</v>
      </c>
      <c r="C433" s="175" t="s">
        <v>116</v>
      </c>
      <c r="D433" s="176"/>
      <c r="E433" s="44"/>
      <c r="F433" s="44"/>
      <c r="G433" s="44"/>
      <c r="H433" s="44"/>
      <c r="I433" s="44"/>
      <c r="J433" s="44"/>
      <c r="K433" s="44"/>
      <c r="L433" s="113"/>
      <c r="M433" s="113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5"/>
      <c r="AJ433" s="45"/>
      <c r="AK433" s="114" t="s">
        <v>150</v>
      </c>
      <c r="AL433" s="44"/>
      <c r="AM433" s="45"/>
      <c r="AN433" s="45"/>
      <c r="AO433" s="45"/>
      <c r="AP433" s="45"/>
      <c r="AQ433" s="45">
        <v>1</v>
      </c>
      <c r="AR433" s="86">
        <f t="shared" ref="AR433:AR434" si="76">34*1</f>
        <v>34</v>
      </c>
      <c r="AS433" s="61">
        <f t="shared" si="75"/>
        <v>2.9411764705882353E-2</v>
      </c>
    </row>
    <row r="434" spans="1:45" x14ac:dyDescent="0.2">
      <c r="A434" s="190"/>
      <c r="B434" s="189"/>
      <c r="C434" s="175" t="s">
        <v>117</v>
      </c>
      <c r="D434" s="176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5"/>
      <c r="AJ434" s="45"/>
      <c r="AK434" s="114" t="s">
        <v>150</v>
      </c>
      <c r="AL434" s="44"/>
      <c r="AM434" s="45"/>
      <c r="AN434" s="45"/>
      <c r="AO434" s="45"/>
      <c r="AP434" s="45"/>
      <c r="AQ434" s="45">
        <v>1</v>
      </c>
      <c r="AR434" s="86">
        <f t="shared" si="76"/>
        <v>34</v>
      </c>
      <c r="AS434" s="61">
        <f t="shared" si="75"/>
        <v>2.9411764705882353E-2</v>
      </c>
    </row>
    <row r="435" spans="1:45" x14ac:dyDescent="0.2">
      <c r="A435" s="190"/>
      <c r="B435" s="189"/>
      <c r="C435" s="175" t="s">
        <v>118</v>
      </c>
      <c r="D435" s="176"/>
      <c r="E435" s="44"/>
      <c r="F435" s="44"/>
      <c r="G435" s="44"/>
      <c r="H435" s="44"/>
      <c r="I435" s="44"/>
      <c r="J435" s="44"/>
      <c r="K435" s="44"/>
      <c r="L435" s="44"/>
      <c r="M435" s="114" t="s">
        <v>149</v>
      </c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5"/>
      <c r="AJ435" s="45"/>
      <c r="AK435" s="114" t="s">
        <v>150</v>
      </c>
      <c r="AL435" s="44"/>
      <c r="AM435" s="45"/>
      <c r="AN435" s="45"/>
      <c r="AO435" s="45"/>
      <c r="AP435" s="45"/>
      <c r="AQ435" s="45">
        <v>2</v>
      </c>
      <c r="AR435" s="86">
        <v>136</v>
      </c>
      <c r="AS435" s="61">
        <f t="shared" si="75"/>
        <v>1.4705882352941176E-2</v>
      </c>
    </row>
    <row r="436" spans="1:45" x14ac:dyDescent="0.2">
      <c r="A436" s="190"/>
      <c r="B436" s="188" t="s">
        <v>102</v>
      </c>
      <c r="C436" s="175" t="s">
        <v>116</v>
      </c>
      <c r="D436" s="176"/>
      <c r="E436" s="44"/>
      <c r="F436" s="44"/>
      <c r="G436" s="44"/>
      <c r="H436" s="44"/>
      <c r="I436" s="44"/>
      <c r="J436" s="44"/>
      <c r="K436" s="44"/>
      <c r="L436" s="44"/>
      <c r="M436" s="44"/>
      <c r="N436" s="110" t="s">
        <v>58</v>
      </c>
      <c r="O436" s="44"/>
      <c r="P436" s="44"/>
      <c r="Q436" s="44"/>
      <c r="R436" s="44"/>
      <c r="S436" s="44"/>
      <c r="T436" s="44"/>
      <c r="U436" s="44"/>
      <c r="V436" s="44"/>
      <c r="W436" s="44"/>
      <c r="X436" s="110" t="s">
        <v>58</v>
      </c>
      <c r="Y436" s="44"/>
      <c r="Z436" s="44"/>
      <c r="AA436" s="44"/>
      <c r="AB436" s="44"/>
      <c r="AC436" s="44"/>
      <c r="AD436" s="44"/>
      <c r="AE436" s="44"/>
      <c r="AF436" s="44"/>
      <c r="AG436" s="44"/>
      <c r="AH436" s="57"/>
      <c r="AI436" s="145" t="s">
        <v>70</v>
      </c>
      <c r="AJ436" s="45"/>
      <c r="AK436" s="44"/>
      <c r="AL436" s="110" t="s">
        <v>58</v>
      </c>
      <c r="AM436" s="45"/>
      <c r="AN436" s="45"/>
      <c r="AO436" s="45"/>
      <c r="AP436" s="45"/>
      <c r="AQ436" s="45">
        <v>4</v>
      </c>
      <c r="AR436" s="86">
        <f t="shared" ref="AR436:AR438" si="77">34*2</f>
        <v>68</v>
      </c>
      <c r="AS436" s="61">
        <f t="shared" si="75"/>
        <v>5.8823529411764705E-2</v>
      </c>
    </row>
    <row r="437" spans="1:45" x14ac:dyDescent="0.2">
      <c r="A437" s="190"/>
      <c r="B437" s="189"/>
      <c r="C437" s="175" t="s">
        <v>117</v>
      </c>
      <c r="D437" s="176"/>
      <c r="E437" s="44"/>
      <c r="F437" s="44"/>
      <c r="G437" s="44"/>
      <c r="H437" s="44"/>
      <c r="I437" s="44"/>
      <c r="J437" s="44"/>
      <c r="K437" s="44"/>
      <c r="L437" s="44"/>
      <c r="M437" s="44"/>
      <c r="N437" s="110" t="s">
        <v>58</v>
      </c>
      <c r="O437" s="44"/>
      <c r="P437" s="44"/>
      <c r="Q437" s="44"/>
      <c r="R437" s="44"/>
      <c r="S437" s="44"/>
      <c r="T437" s="44"/>
      <c r="U437" s="44"/>
      <c r="V437" s="44"/>
      <c r="W437" s="44"/>
      <c r="X437" s="110" t="s">
        <v>58</v>
      </c>
      <c r="Y437" s="44"/>
      <c r="Z437" s="44"/>
      <c r="AA437" s="44"/>
      <c r="AB437" s="44"/>
      <c r="AC437" s="44"/>
      <c r="AD437" s="44"/>
      <c r="AE437" s="44"/>
      <c r="AF437" s="44"/>
      <c r="AG437" s="44"/>
      <c r="AH437" s="57"/>
      <c r="AI437" s="145" t="s">
        <v>70</v>
      </c>
      <c r="AJ437" s="45"/>
      <c r="AK437" s="44"/>
      <c r="AL437" s="110" t="s">
        <v>58</v>
      </c>
      <c r="AM437" s="45"/>
      <c r="AN437" s="45"/>
      <c r="AO437" s="45"/>
      <c r="AP437" s="45"/>
      <c r="AQ437" s="45">
        <v>4</v>
      </c>
      <c r="AR437" s="86">
        <f t="shared" si="77"/>
        <v>68</v>
      </c>
      <c r="AS437" s="61">
        <f t="shared" si="75"/>
        <v>5.8823529411764705E-2</v>
      </c>
    </row>
    <row r="438" spans="1:45" x14ac:dyDescent="0.2">
      <c r="A438" s="190"/>
      <c r="B438" s="191"/>
      <c r="C438" s="175" t="s">
        <v>118</v>
      </c>
      <c r="D438" s="176"/>
      <c r="E438" s="44"/>
      <c r="F438" s="44"/>
      <c r="G438" s="44"/>
      <c r="H438" s="44"/>
      <c r="I438" s="44"/>
      <c r="J438" s="44"/>
      <c r="K438" s="44"/>
      <c r="L438" s="44"/>
      <c r="M438" s="44"/>
      <c r="N438" s="114" t="s">
        <v>58</v>
      </c>
      <c r="O438" s="44"/>
      <c r="P438" s="44"/>
      <c r="Q438" s="44"/>
      <c r="R438" s="44"/>
      <c r="S438" s="44"/>
      <c r="T438" s="44"/>
      <c r="U438" s="44"/>
      <c r="V438" s="44"/>
      <c r="W438" s="44"/>
      <c r="X438" s="110" t="s">
        <v>58</v>
      </c>
      <c r="Y438" s="44"/>
      <c r="Z438" s="44"/>
      <c r="AA438" s="44"/>
      <c r="AB438" s="44"/>
      <c r="AC438" s="44"/>
      <c r="AD438" s="44"/>
      <c r="AE438" s="44"/>
      <c r="AF438" s="44"/>
      <c r="AG438" s="44"/>
      <c r="AH438" s="57"/>
      <c r="AI438" s="145" t="s">
        <v>70</v>
      </c>
      <c r="AJ438" s="45"/>
      <c r="AK438" s="44"/>
      <c r="AL438" s="110" t="s">
        <v>58</v>
      </c>
      <c r="AM438" s="45"/>
      <c r="AN438" s="45"/>
      <c r="AO438" s="45"/>
      <c r="AP438" s="45"/>
      <c r="AQ438" s="45">
        <v>4</v>
      </c>
      <c r="AR438" s="86">
        <f t="shared" si="77"/>
        <v>68</v>
      </c>
      <c r="AS438" s="61">
        <f t="shared" si="75"/>
        <v>5.8823529411764705E-2</v>
      </c>
    </row>
    <row r="439" spans="1:45" x14ac:dyDescent="0.2">
      <c r="A439" s="190"/>
      <c r="B439" s="174" t="s">
        <v>107</v>
      </c>
      <c r="C439" s="175" t="s">
        <v>116</v>
      </c>
      <c r="D439" s="176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145" t="s">
        <v>70</v>
      </c>
      <c r="AJ439" s="45"/>
      <c r="AK439" s="44"/>
      <c r="AL439" s="44"/>
      <c r="AM439" s="45"/>
      <c r="AN439" s="45"/>
      <c r="AO439" s="45"/>
      <c r="AP439" s="45"/>
      <c r="AQ439" s="45">
        <f t="shared" ref="AQ439:AQ485" si="78">SUM(E439:AP439)</f>
        <v>0</v>
      </c>
      <c r="AR439" s="86">
        <f>34*1</f>
        <v>34</v>
      </c>
      <c r="AS439" s="61">
        <f t="shared" si="75"/>
        <v>0</v>
      </c>
    </row>
    <row r="440" spans="1:45" x14ac:dyDescent="0.2">
      <c r="A440" s="190"/>
      <c r="B440" s="174"/>
      <c r="C440" s="175" t="s">
        <v>117</v>
      </c>
      <c r="D440" s="176"/>
      <c r="E440" s="44"/>
      <c r="F440" s="44"/>
      <c r="G440" s="44"/>
      <c r="H440" s="114" t="s">
        <v>80</v>
      </c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114" t="s">
        <v>149</v>
      </c>
      <c r="U440" s="44"/>
      <c r="V440" s="44"/>
      <c r="W440" s="44"/>
      <c r="X440" s="44"/>
      <c r="Y440" s="44"/>
      <c r="Z440" s="44"/>
      <c r="AA440" s="44"/>
      <c r="AB440" s="44"/>
      <c r="AC440" s="114" t="s">
        <v>149</v>
      </c>
      <c r="AD440" s="44"/>
      <c r="AE440" s="44"/>
      <c r="AF440" s="44"/>
      <c r="AG440" s="44"/>
      <c r="AH440" s="44"/>
      <c r="AI440" s="145" t="s">
        <v>70</v>
      </c>
      <c r="AJ440" s="45"/>
      <c r="AK440" s="44"/>
      <c r="AL440" s="44"/>
      <c r="AM440" s="45"/>
      <c r="AN440" s="45"/>
      <c r="AO440" s="45"/>
      <c r="AP440" s="45"/>
      <c r="AQ440" s="45">
        <v>4</v>
      </c>
      <c r="AR440" s="86">
        <v>102</v>
      </c>
      <c r="AS440" s="61">
        <f t="shared" si="75"/>
        <v>3.9215686274509803E-2</v>
      </c>
    </row>
    <row r="441" spans="1:45" x14ac:dyDescent="0.2">
      <c r="A441" s="190"/>
      <c r="B441" s="174"/>
      <c r="C441" s="175" t="s">
        <v>118</v>
      </c>
      <c r="D441" s="176"/>
      <c r="E441" s="44"/>
      <c r="F441" s="44"/>
      <c r="G441" s="44"/>
      <c r="H441" s="114" t="s">
        <v>80</v>
      </c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114" t="s">
        <v>149</v>
      </c>
      <c r="U441" s="44"/>
      <c r="V441" s="44"/>
      <c r="W441" s="44"/>
      <c r="X441" s="44"/>
      <c r="Y441" s="44"/>
      <c r="Z441" s="44"/>
      <c r="AA441" s="44"/>
      <c r="AB441" s="44"/>
      <c r="AC441" s="114" t="s">
        <v>149</v>
      </c>
      <c r="AD441" s="44"/>
      <c r="AE441" s="44"/>
      <c r="AF441" s="44"/>
      <c r="AG441" s="44"/>
      <c r="AH441" s="44"/>
      <c r="AI441" s="145" t="s">
        <v>70</v>
      </c>
      <c r="AJ441" s="45"/>
      <c r="AK441" s="44"/>
      <c r="AL441" s="44"/>
      <c r="AM441" s="45"/>
      <c r="AN441" s="45"/>
      <c r="AO441" s="45"/>
      <c r="AP441" s="45"/>
      <c r="AQ441" s="45">
        <v>4</v>
      </c>
      <c r="AR441" s="86">
        <f t="shared" ref="AR441:AR444" si="79">34*1</f>
        <v>34</v>
      </c>
      <c r="AS441" s="61">
        <f t="shared" si="75"/>
        <v>0.11764705882352941</v>
      </c>
    </row>
    <row r="442" spans="1:45" x14ac:dyDescent="0.2">
      <c r="A442" s="190"/>
      <c r="B442" s="174" t="s">
        <v>85</v>
      </c>
      <c r="C442" s="175" t="s">
        <v>116</v>
      </c>
      <c r="D442" s="176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145" t="s">
        <v>70</v>
      </c>
      <c r="AJ442" s="45"/>
      <c r="AK442" s="44"/>
      <c r="AL442" s="44"/>
      <c r="AM442" s="45"/>
      <c r="AN442" s="45"/>
      <c r="AO442" s="45"/>
      <c r="AP442" s="45"/>
      <c r="AQ442" s="45">
        <v>1</v>
      </c>
      <c r="AR442" s="86">
        <f t="shared" si="79"/>
        <v>34</v>
      </c>
      <c r="AS442" s="61">
        <f t="shared" si="75"/>
        <v>2.9411764705882353E-2</v>
      </c>
    </row>
    <row r="443" spans="1:45" x14ac:dyDescent="0.2">
      <c r="A443" s="190"/>
      <c r="B443" s="174"/>
      <c r="C443" s="175" t="s">
        <v>117</v>
      </c>
      <c r="D443" s="176"/>
      <c r="E443" s="44"/>
      <c r="F443" s="44"/>
      <c r="G443" s="44"/>
      <c r="H443" s="114" t="s">
        <v>80</v>
      </c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114" t="s">
        <v>149</v>
      </c>
      <c r="U443" s="44"/>
      <c r="V443" s="44"/>
      <c r="W443" s="44"/>
      <c r="X443" s="44"/>
      <c r="Y443" s="44"/>
      <c r="Z443" s="44"/>
      <c r="AA443" s="44"/>
      <c r="AB443" s="44"/>
      <c r="AC443" s="114" t="s">
        <v>149</v>
      </c>
      <c r="AD443" s="44"/>
      <c r="AE443" s="44"/>
      <c r="AF443" s="44"/>
      <c r="AG443" s="44"/>
      <c r="AH443" s="44"/>
      <c r="AI443" s="145" t="s">
        <v>70</v>
      </c>
      <c r="AJ443" s="45"/>
      <c r="AK443" s="44"/>
      <c r="AL443" s="44"/>
      <c r="AM443" s="45"/>
      <c r="AN443" s="45"/>
      <c r="AO443" s="45"/>
      <c r="AP443" s="45"/>
      <c r="AQ443" s="45">
        <v>4</v>
      </c>
      <c r="AR443" s="86">
        <v>102</v>
      </c>
      <c r="AS443" s="61">
        <f t="shared" si="75"/>
        <v>3.9215686274509803E-2</v>
      </c>
    </row>
    <row r="444" spans="1:45" x14ac:dyDescent="0.2">
      <c r="A444" s="190"/>
      <c r="B444" s="174"/>
      <c r="C444" s="175" t="s">
        <v>118</v>
      </c>
      <c r="D444" s="176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145" t="s">
        <v>70</v>
      </c>
      <c r="AJ444" s="45"/>
      <c r="AK444" s="44"/>
      <c r="AL444" s="44"/>
      <c r="AM444" s="45"/>
      <c r="AN444" s="45"/>
      <c r="AO444" s="45"/>
      <c r="AP444" s="45"/>
      <c r="AQ444" s="45">
        <v>1</v>
      </c>
      <c r="AR444" s="86">
        <f t="shared" si="79"/>
        <v>34</v>
      </c>
      <c r="AS444" s="61">
        <f t="shared" si="75"/>
        <v>2.9411764705882353E-2</v>
      </c>
    </row>
    <row r="445" spans="1:45" x14ac:dyDescent="0.2">
      <c r="A445" s="190"/>
      <c r="B445" s="188" t="s">
        <v>83</v>
      </c>
      <c r="C445" s="175" t="s">
        <v>116</v>
      </c>
      <c r="D445" s="176"/>
      <c r="E445" s="44"/>
      <c r="F445" s="44"/>
      <c r="G445" s="44"/>
      <c r="H445" s="114" t="s">
        <v>80</v>
      </c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114" t="s">
        <v>149</v>
      </c>
      <c r="U445" s="44"/>
      <c r="V445" s="44"/>
      <c r="W445" s="44"/>
      <c r="X445" s="44"/>
      <c r="Y445" s="44"/>
      <c r="Z445" s="44"/>
      <c r="AA445" s="44"/>
      <c r="AB445" s="44"/>
      <c r="AC445" s="114" t="s">
        <v>149</v>
      </c>
      <c r="AD445" s="44"/>
      <c r="AE445" s="44"/>
      <c r="AF445" s="44"/>
      <c r="AG445" s="44"/>
      <c r="AH445" s="142" t="s">
        <v>70</v>
      </c>
      <c r="AI445" s="45"/>
      <c r="AJ445" s="45"/>
      <c r="AK445" s="44"/>
      <c r="AL445" s="44"/>
      <c r="AM445" s="45"/>
      <c r="AN445" s="45"/>
      <c r="AO445" s="45"/>
      <c r="AP445" s="45"/>
      <c r="AQ445" s="45">
        <v>4</v>
      </c>
      <c r="AR445" s="86">
        <v>136</v>
      </c>
      <c r="AS445" s="61">
        <f t="shared" si="75"/>
        <v>2.9411764705882353E-2</v>
      </c>
    </row>
    <row r="446" spans="1:45" x14ac:dyDescent="0.2">
      <c r="A446" s="190"/>
      <c r="B446" s="189"/>
      <c r="C446" s="175" t="s">
        <v>117</v>
      </c>
      <c r="D446" s="176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142" t="s">
        <v>70</v>
      </c>
      <c r="AI446" s="45"/>
      <c r="AJ446" s="45"/>
      <c r="AK446" s="44"/>
      <c r="AL446" s="44"/>
      <c r="AM446" s="45"/>
      <c r="AN446" s="45"/>
      <c r="AO446" s="45"/>
      <c r="AP446" s="45"/>
      <c r="AQ446" s="45">
        <v>1</v>
      </c>
      <c r="AR446" s="86">
        <f t="shared" ref="AR446:AR447" si="80">34*2</f>
        <v>68</v>
      </c>
      <c r="AS446" s="61">
        <f t="shared" si="75"/>
        <v>1.4705882352941176E-2</v>
      </c>
    </row>
    <row r="447" spans="1:45" x14ac:dyDescent="0.2">
      <c r="A447" s="190"/>
      <c r="B447" s="191"/>
      <c r="C447" s="175" t="s">
        <v>118</v>
      </c>
      <c r="D447" s="176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142" t="s">
        <v>70</v>
      </c>
      <c r="AI447" s="45"/>
      <c r="AJ447" s="45"/>
      <c r="AK447" s="44"/>
      <c r="AL447" s="44"/>
      <c r="AM447" s="45"/>
      <c r="AN447" s="45"/>
      <c r="AO447" s="45"/>
      <c r="AP447" s="45"/>
      <c r="AQ447" s="45">
        <v>1</v>
      </c>
      <c r="AR447" s="86">
        <f t="shared" si="80"/>
        <v>68</v>
      </c>
      <c r="AS447" s="61">
        <f t="shared" si="75"/>
        <v>1.4705882352941176E-2</v>
      </c>
    </row>
    <row r="448" spans="1:45" x14ac:dyDescent="0.2">
      <c r="A448" s="190"/>
      <c r="B448" s="188" t="s">
        <v>114</v>
      </c>
      <c r="C448" s="175" t="s">
        <v>116</v>
      </c>
      <c r="D448" s="176"/>
      <c r="E448" s="44"/>
      <c r="F448" s="44"/>
      <c r="G448" s="44"/>
      <c r="H448" s="114" t="s">
        <v>80</v>
      </c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114" t="s">
        <v>149</v>
      </c>
      <c r="U448" s="44"/>
      <c r="V448" s="44"/>
      <c r="W448" s="44"/>
      <c r="X448" s="44"/>
      <c r="Y448" s="44"/>
      <c r="Z448" s="44"/>
      <c r="AA448" s="44"/>
      <c r="AB448" s="44"/>
      <c r="AC448" s="114" t="s">
        <v>149</v>
      </c>
      <c r="AD448" s="44"/>
      <c r="AE448" s="44"/>
      <c r="AF448" s="44"/>
      <c r="AG448" s="44"/>
      <c r="AH448" s="142" t="s">
        <v>70</v>
      </c>
      <c r="AI448" s="45"/>
      <c r="AJ448" s="45"/>
      <c r="AK448" s="44"/>
      <c r="AL448" s="44"/>
      <c r="AM448" s="45"/>
      <c r="AN448" s="45"/>
      <c r="AO448" s="45"/>
      <c r="AP448" s="45"/>
      <c r="AQ448" s="45">
        <v>4</v>
      </c>
      <c r="AR448" s="86">
        <f>34*4</f>
        <v>136</v>
      </c>
      <c r="AS448" s="61">
        <f t="shared" si="75"/>
        <v>2.9411764705882353E-2</v>
      </c>
    </row>
    <row r="449" spans="1:45" x14ac:dyDescent="0.2">
      <c r="A449" s="190"/>
      <c r="B449" s="189"/>
      <c r="C449" s="175" t="s">
        <v>117</v>
      </c>
      <c r="D449" s="176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142" t="s">
        <v>70</v>
      </c>
      <c r="AI449" s="45"/>
      <c r="AJ449" s="45"/>
      <c r="AK449" s="44"/>
      <c r="AL449" s="44"/>
      <c r="AM449" s="45"/>
      <c r="AN449" s="45"/>
      <c r="AO449" s="45"/>
      <c r="AP449" s="45"/>
      <c r="AQ449" s="45">
        <v>1</v>
      </c>
      <c r="AR449" s="86">
        <v>68</v>
      </c>
      <c r="AS449" s="61">
        <f t="shared" si="75"/>
        <v>1.4705882352941176E-2</v>
      </c>
    </row>
    <row r="450" spans="1:45" x14ac:dyDescent="0.2">
      <c r="A450" s="190"/>
      <c r="B450" s="191"/>
      <c r="C450" s="175" t="s">
        <v>118</v>
      </c>
      <c r="D450" s="176"/>
      <c r="E450" s="44"/>
      <c r="F450" s="44"/>
      <c r="G450" s="44"/>
      <c r="H450" s="114" t="s">
        <v>80</v>
      </c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114" t="s">
        <v>149</v>
      </c>
      <c r="U450" s="44"/>
      <c r="V450" s="44"/>
      <c r="W450" s="44"/>
      <c r="X450" s="44"/>
      <c r="Y450" s="44"/>
      <c r="Z450" s="44"/>
      <c r="AA450" s="44"/>
      <c r="AB450" s="44"/>
      <c r="AC450" s="114" t="s">
        <v>149</v>
      </c>
      <c r="AD450" s="44"/>
      <c r="AE450" s="44"/>
      <c r="AF450" s="44"/>
      <c r="AG450" s="44"/>
      <c r="AH450" s="142" t="s">
        <v>70</v>
      </c>
      <c r="AI450" s="45"/>
      <c r="AJ450" s="45"/>
      <c r="AK450" s="44"/>
      <c r="AL450" s="44"/>
      <c r="AM450" s="45"/>
      <c r="AN450" s="45"/>
      <c r="AO450" s="45"/>
      <c r="AP450" s="45"/>
      <c r="AQ450" s="45">
        <v>4</v>
      </c>
      <c r="AR450" s="86">
        <v>68</v>
      </c>
      <c r="AS450" s="61">
        <f t="shared" si="75"/>
        <v>5.8823529411764705E-2</v>
      </c>
    </row>
    <row r="451" spans="1:45" x14ac:dyDescent="0.2">
      <c r="A451" s="190"/>
      <c r="B451" s="188" t="s">
        <v>84</v>
      </c>
      <c r="C451" s="175" t="s">
        <v>116</v>
      </c>
      <c r="D451" s="176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145" t="s">
        <v>70</v>
      </c>
      <c r="AJ451" s="45"/>
      <c r="AK451" s="44"/>
      <c r="AL451" s="44"/>
      <c r="AM451" s="45"/>
      <c r="AN451" s="45"/>
      <c r="AO451" s="45"/>
      <c r="AP451" s="45"/>
      <c r="AQ451" s="45">
        <v>1</v>
      </c>
      <c r="AR451" s="86">
        <f t="shared" ref="AR451:AR456" si="81">34*1</f>
        <v>34</v>
      </c>
      <c r="AS451" s="61">
        <f t="shared" si="75"/>
        <v>2.9411764705882353E-2</v>
      </c>
    </row>
    <row r="452" spans="1:45" x14ac:dyDescent="0.2">
      <c r="A452" s="190"/>
      <c r="B452" s="189"/>
      <c r="C452" s="175" t="s">
        <v>117</v>
      </c>
      <c r="D452" s="176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145" t="s">
        <v>70</v>
      </c>
      <c r="AJ452" s="45"/>
      <c r="AK452" s="44"/>
      <c r="AL452" s="44"/>
      <c r="AM452" s="45"/>
      <c r="AN452" s="45"/>
      <c r="AO452" s="45"/>
      <c r="AP452" s="45"/>
      <c r="AQ452" s="45">
        <v>1</v>
      </c>
      <c r="AR452" s="86">
        <f t="shared" si="81"/>
        <v>34</v>
      </c>
      <c r="AS452" s="61">
        <f t="shared" si="75"/>
        <v>2.9411764705882353E-2</v>
      </c>
    </row>
    <row r="453" spans="1:45" x14ac:dyDescent="0.2">
      <c r="A453" s="190"/>
      <c r="B453" s="191"/>
      <c r="C453" s="175" t="s">
        <v>118</v>
      </c>
      <c r="D453" s="176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145" t="s">
        <v>70</v>
      </c>
      <c r="AJ453" s="45"/>
      <c r="AK453" s="44"/>
      <c r="AL453" s="44"/>
      <c r="AM453" s="45"/>
      <c r="AN453" s="45"/>
      <c r="AO453" s="45"/>
      <c r="AP453" s="45"/>
      <c r="AQ453" s="45">
        <v>1</v>
      </c>
      <c r="AR453" s="86">
        <f t="shared" si="81"/>
        <v>34</v>
      </c>
      <c r="AS453" s="61">
        <f t="shared" si="75"/>
        <v>2.9411764705882353E-2</v>
      </c>
    </row>
    <row r="454" spans="1:45" x14ac:dyDescent="0.2">
      <c r="A454" s="190"/>
      <c r="B454" s="174" t="s">
        <v>108</v>
      </c>
      <c r="C454" s="175" t="s">
        <v>116</v>
      </c>
      <c r="D454" s="176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5"/>
      <c r="AJ454" s="45"/>
      <c r="AK454" s="114" t="s">
        <v>150</v>
      </c>
      <c r="AL454" s="44"/>
      <c r="AM454" s="45"/>
      <c r="AN454" s="45"/>
      <c r="AO454" s="45"/>
      <c r="AP454" s="45"/>
      <c r="AQ454" s="45">
        <v>1</v>
      </c>
      <c r="AR454" s="86">
        <f t="shared" si="81"/>
        <v>34</v>
      </c>
      <c r="AS454" s="61">
        <f t="shared" si="75"/>
        <v>2.9411764705882353E-2</v>
      </c>
    </row>
    <row r="455" spans="1:45" x14ac:dyDescent="0.2">
      <c r="A455" s="190"/>
      <c r="B455" s="174"/>
      <c r="C455" s="175" t="s">
        <v>117</v>
      </c>
      <c r="D455" s="176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5"/>
      <c r="AJ455" s="45"/>
      <c r="AK455" s="114" t="s">
        <v>150</v>
      </c>
      <c r="AL455" s="44"/>
      <c r="AM455" s="45"/>
      <c r="AN455" s="45"/>
      <c r="AO455" s="45"/>
      <c r="AP455" s="45"/>
      <c r="AQ455" s="45">
        <v>1</v>
      </c>
      <c r="AR455" s="86">
        <f t="shared" si="81"/>
        <v>34</v>
      </c>
      <c r="AS455" s="61">
        <f t="shared" si="75"/>
        <v>2.9411764705882353E-2</v>
      </c>
    </row>
    <row r="456" spans="1:45" x14ac:dyDescent="0.2">
      <c r="A456" s="190"/>
      <c r="B456" s="174"/>
      <c r="C456" s="175" t="s">
        <v>118</v>
      </c>
      <c r="D456" s="176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5"/>
      <c r="AJ456" s="45"/>
      <c r="AK456" s="114" t="s">
        <v>150</v>
      </c>
      <c r="AL456" s="44"/>
      <c r="AM456" s="45"/>
      <c r="AN456" s="45"/>
      <c r="AO456" s="45"/>
      <c r="AP456" s="45"/>
      <c r="AQ456" s="45">
        <v>1</v>
      </c>
      <c r="AR456" s="86">
        <f t="shared" si="81"/>
        <v>34</v>
      </c>
      <c r="AS456" s="61">
        <f t="shared" si="75"/>
        <v>2.9411764705882353E-2</v>
      </c>
    </row>
    <row r="457" spans="1:45" x14ac:dyDescent="0.2">
      <c r="A457" s="190"/>
      <c r="B457" s="174" t="s">
        <v>53</v>
      </c>
      <c r="C457" s="175" t="s">
        <v>116</v>
      </c>
      <c r="D457" s="176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5"/>
      <c r="AJ457" s="45"/>
      <c r="AK457" s="44"/>
      <c r="AL457" s="44"/>
      <c r="AM457" s="45"/>
      <c r="AN457" s="45"/>
      <c r="AO457" s="45"/>
      <c r="AP457" s="45"/>
      <c r="AQ457" s="45">
        <f t="shared" si="78"/>
        <v>0</v>
      </c>
      <c r="AR457" s="86">
        <f t="shared" ref="AR457:AR459" si="82">34*2</f>
        <v>68</v>
      </c>
      <c r="AS457" s="61">
        <f t="shared" si="75"/>
        <v>0</v>
      </c>
    </row>
    <row r="458" spans="1:45" x14ac:dyDescent="0.2">
      <c r="A458" s="190"/>
      <c r="B458" s="174"/>
      <c r="C458" s="175" t="s">
        <v>117</v>
      </c>
      <c r="D458" s="176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5"/>
      <c r="AJ458" s="45"/>
      <c r="AK458" s="44"/>
      <c r="AL458" s="44"/>
      <c r="AM458" s="45"/>
      <c r="AN458" s="45"/>
      <c r="AO458" s="45"/>
      <c r="AP458" s="45"/>
      <c r="AQ458" s="45">
        <f t="shared" si="78"/>
        <v>0</v>
      </c>
      <c r="AR458" s="86">
        <f t="shared" si="82"/>
        <v>68</v>
      </c>
      <c r="AS458" s="61">
        <f t="shared" si="75"/>
        <v>0</v>
      </c>
    </row>
    <row r="459" spans="1:45" x14ac:dyDescent="0.2">
      <c r="A459" s="190"/>
      <c r="B459" s="174"/>
      <c r="C459" s="175" t="s">
        <v>118</v>
      </c>
      <c r="D459" s="176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5"/>
      <c r="AJ459" s="45"/>
      <c r="AK459" s="44"/>
      <c r="AL459" s="44"/>
      <c r="AM459" s="45"/>
      <c r="AN459" s="45"/>
      <c r="AO459" s="45"/>
      <c r="AP459" s="45"/>
      <c r="AQ459" s="45">
        <f t="shared" si="78"/>
        <v>0</v>
      </c>
      <c r="AR459" s="86">
        <f t="shared" si="82"/>
        <v>68</v>
      </c>
      <c r="AS459" s="61">
        <f t="shared" si="75"/>
        <v>0</v>
      </c>
    </row>
    <row r="460" spans="1:45" ht="14.25" customHeight="1" x14ac:dyDescent="0.2">
      <c r="A460" s="190"/>
      <c r="B460" s="188" t="s">
        <v>120</v>
      </c>
      <c r="C460" s="175" t="s">
        <v>116</v>
      </c>
      <c r="D460" s="176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114" t="s">
        <v>154</v>
      </c>
      <c r="AG460" s="44"/>
      <c r="AH460" s="44"/>
      <c r="AI460" s="45"/>
      <c r="AJ460" s="45"/>
      <c r="AK460" s="44"/>
      <c r="AL460" s="44"/>
      <c r="AM460" s="45"/>
      <c r="AN460" s="45"/>
      <c r="AO460" s="45"/>
      <c r="AP460" s="45"/>
      <c r="AQ460" s="45">
        <v>1</v>
      </c>
      <c r="AR460" s="86">
        <f t="shared" ref="AR460:AR462" si="83">34*1</f>
        <v>34</v>
      </c>
      <c r="AS460" s="61">
        <f t="shared" si="75"/>
        <v>2.9411764705882353E-2</v>
      </c>
    </row>
    <row r="461" spans="1:45" x14ac:dyDescent="0.2">
      <c r="A461" s="190"/>
      <c r="B461" s="189"/>
      <c r="C461" s="175" t="s">
        <v>117</v>
      </c>
      <c r="D461" s="176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114" t="s">
        <v>154</v>
      </c>
      <c r="AG461" s="44"/>
      <c r="AH461" s="44"/>
      <c r="AI461" s="45"/>
      <c r="AJ461" s="45"/>
      <c r="AK461" s="44"/>
      <c r="AL461" s="44"/>
      <c r="AM461" s="45"/>
      <c r="AN461" s="45"/>
      <c r="AO461" s="45"/>
      <c r="AP461" s="45"/>
      <c r="AQ461" s="45">
        <v>1</v>
      </c>
      <c r="AR461" s="86">
        <f t="shared" si="83"/>
        <v>34</v>
      </c>
      <c r="AS461" s="61">
        <f t="shared" si="75"/>
        <v>2.9411764705882353E-2</v>
      </c>
    </row>
    <row r="462" spans="1:45" x14ac:dyDescent="0.2">
      <c r="A462" s="190"/>
      <c r="B462" s="191"/>
      <c r="C462" s="175" t="s">
        <v>118</v>
      </c>
      <c r="D462" s="176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114" t="s">
        <v>154</v>
      </c>
      <c r="AG462" s="44"/>
      <c r="AH462" s="44"/>
      <c r="AI462" s="45"/>
      <c r="AJ462" s="45"/>
      <c r="AK462" s="44"/>
      <c r="AL462" s="44"/>
      <c r="AM462" s="45"/>
      <c r="AN462" s="45"/>
      <c r="AO462" s="45"/>
      <c r="AP462" s="45"/>
      <c r="AQ462" s="45">
        <v>1</v>
      </c>
      <c r="AR462" s="86">
        <f t="shared" si="83"/>
        <v>34</v>
      </c>
      <c r="AS462" s="61">
        <f t="shared" si="75"/>
        <v>2.9411764705882353E-2</v>
      </c>
    </row>
    <row r="463" spans="1:45" ht="23.25" customHeight="1" x14ac:dyDescent="0.2">
      <c r="A463" s="48"/>
      <c r="B463" s="58"/>
      <c r="C463" s="177"/>
      <c r="D463" s="177"/>
      <c r="E463" s="177"/>
      <c r="F463" s="177"/>
      <c r="G463" s="177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  <c r="AA463" s="177"/>
      <c r="AB463" s="177"/>
      <c r="AC463" s="177"/>
      <c r="AD463" s="177"/>
      <c r="AE463" s="177"/>
      <c r="AF463" s="177"/>
      <c r="AG463" s="177"/>
      <c r="AH463" s="177"/>
      <c r="AI463" s="177"/>
      <c r="AJ463" s="177"/>
      <c r="AK463" s="177"/>
      <c r="AL463" s="177"/>
      <c r="AM463" s="177"/>
      <c r="AN463" s="177"/>
      <c r="AO463" s="177"/>
      <c r="AP463" s="177"/>
      <c r="AQ463" s="177"/>
      <c r="AR463" s="177"/>
      <c r="AS463" s="177"/>
    </row>
    <row r="464" spans="1:45" ht="101.25" customHeight="1" x14ac:dyDescent="0.2">
      <c r="A464" s="194" t="s">
        <v>121</v>
      </c>
      <c r="B464" s="195"/>
      <c r="C464" s="196" t="s">
        <v>88</v>
      </c>
      <c r="D464" s="197"/>
      <c r="E464" s="197"/>
      <c r="F464" s="197"/>
      <c r="G464" s="197"/>
      <c r="H464" s="197"/>
      <c r="I464" s="197"/>
      <c r="J464" s="197"/>
      <c r="K464" s="197"/>
      <c r="L464" s="197"/>
      <c r="M464" s="197"/>
      <c r="N464" s="197"/>
      <c r="O464" s="197"/>
      <c r="P464" s="197"/>
      <c r="Q464" s="197"/>
      <c r="R464" s="197"/>
      <c r="S464" s="197"/>
      <c r="T464" s="197"/>
      <c r="U464" s="197"/>
      <c r="V464" s="197"/>
      <c r="W464" s="197"/>
      <c r="X464" s="197"/>
      <c r="Y464" s="197"/>
      <c r="Z464" s="197"/>
      <c r="AA464" s="197"/>
      <c r="AB464" s="197"/>
      <c r="AC464" s="197"/>
      <c r="AD464" s="197"/>
      <c r="AE464" s="197"/>
      <c r="AF464" s="197"/>
      <c r="AG464" s="197"/>
      <c r="AH464" s="197"/>
      <c r="AI464" s="197"/>
      <c r="AJ464" s="197"/>
      <c r="AK464" s="197"/>
      <c r="AL464" s="197"/>
      <c r="AM464" s="197"/>
      <c r="AN464" s="197"/>
      <c r="AO464" s="197"/>
      <c r="AP464" s="198"/>
      <c r="AQ464" s="199" t="s">
        <v>25</v>
      </c>
      <c r="AR464" s="199" t="s">
        <v>26</v>
      </c>
      <c r="AS464" s="200" t="s">
        <v>27</v>
      </c>
    </row>
    <row r="465" spans="1:45" ht="21.75" customHeight="1" x14ac:dyDescent="0.2">
      <c r="A465" s="201" t="s">
        <v>28</v>
      </c>
      <c r="B465" s="202"/>
      <c r="C465" s="203" t="s">
        <v>30</v>
      </c>
      <c r="D465" s="204"/>
      <c r="E465" s="178" t="s">
        <v>31</v>
      </c>
      <c r="F465" s="179"/>
      <c r="G465" s="179"/>
      <c r="H465" s="180"/>
      <c r="I465" s="174" t="s">
        <v>32</v>
      </c>
      <c r="J465" s="174"/>
      <c r="K465" s="174"/>
      <c r="L465" s="174"/>
      <c r="M465" s="174" t="s">
        <v>33</v>
      </c>
      <c r="N465" s="174"/>
      <c r="O465" s="174"/>
      <c r="P465" s="174"/>
      <c r="Q465" s="174" t="s">
        <v>34</v>
      </c>
      <c r="R465" s="174"/>
      <c r="S465" s="174"/>
      <c r="T465" s="174"/>
      <c r="U465" s="174" t="s">
        <v>35</v>
      </c>
      <c r="V465" s="174"/>
      <c r="W465" s="174"/>
      <c r="X465" s="174" t="s">
        <v>36</v>
      </c>
      <c r="Y465" s="174"/>
      <c r="Z465" s="174"/>
      <c r="AA465" s="174"/>
      <c r="AB465" s="174" t="s">
        <v>37</v>
      </c>
      <c r="AC465" s="174"/>
      <c r="AD465" s="174"/>
      <c r="AE465" s="174" t="s">
        <v>38</v>
      </c>
      <c r="AF465" s="174"/>
      <c r="AG465" s="174"/>
      <c r="AH465" s="174"/>
      <c r="AI465" s="174"/>
      <c r="AJ465" s="174" t="s">
        <v>39</v>
      </c>
      <c r="AK465" s="174"/>
      <c r="AL465" s="174"/>
      <c r="AM465" s="174" t="s">
        <v>40</v>
      </c>
      <c r="AN465" s="174"/>
      <c r="AO465" s="174"/>
      <c r="AP465" s="174"/>
      <c r="AQ465" s="199"/>
      <c r="AR465" s="199"/>
      <c r="AS465" s="200"/>
    </row>
    <row r="466" spans="1:45" ht="13.15" hidden="1" customHeight="1" x14ac:dyDescent="0.2">
      <c r="A466" s="36"/>
      <c r="B466" s="83"/>
      <c r="C466" s="72"/>
      <c r="D466" s="33" t="s">
        <v>30</v>
      </c>
      <c r="E466" s="34" t="s">
        <v>31</v>
      </c>
      <c r="F466" s="38">
        <v>2</v>
      </c>
      <c r="G466" s="38">
        <v>3</v>
      </c>
      <c r="H466" s="38">
        <v>4</v>
      </c>
      <c r="I466" s="38">
        <v>5</v>
      </c>
      <c r="J466" s="38">
        <v>6</v>
      </c>
      <c r="K466" s="38">
        <v>7</v>
      </c>
      <c r="L466" s="38">
        <v>8</v>
      </c>
      <c r="M466" s="38">
        <v>9</v>
      </c>
      <c r="N466" s="38">
        <v>10</v>
      </c>
      <c r="O466" s="38">
        <v>11</v>
      </c>
      <c r="P466" s="38">
        <v>12</v>
      </c>
      <c r="Q466" s="38">
        <v>13</v>
      </c>
      <c r="R466" s="38">
        <v>14</v>
      </c>
      <c r="S466" s="38">
        <v>15</v>
      </c>
      <c r="T466" s="38">
        <v>16</v>
      </c>
      <c r="U466" s="38">
        <v>17</v>
      </c>
      <c r="V466" s="38">
        <v>18</v>
      </c>
      <c r="W466" s="38">
        <v>19</v>
      </c>
      <c r="X466" s="38">
        <v>20</v>
      </c>
      <c r="Y466" s="38">
        <v>21</v>
      </c>
      <c r="Z466" s="38">
        <v>22</v>
      </c>
      <c r="AA466" s="38">
        <v>23</v>
      </c>
      <c r="AB466" s="38">
        <v>24</v>
      </c>
      <c r="AC466" s="38">
        <v>25</v>
      </c>
      <c r="AD466" s="38">
        <v>26</v>
      </c>
      <c r="AE466" s="38">
        <v>27</v>
      </c>
      <c r="AF466" s="38">
        <v>28</v>
      </c>
      <c r="AG466" s="38">
        <v>29</v>
      </c>
      <c r="AH466" s="38">
        <v>30</v>
      </c>
      <c r="AI466" s="38">
        <v>31</v>
      </c>
      <c r="AJ466" s="38">
        <v>32</v>
      </c>
      <c r="AK466" s="38">
        <v>33</v>
      </c>
      <c r="AL466" s="38">
        <v>34</v>
      </c>
      <c r="AM466" s="38">
        <v>35</v>
      </c>
      <c r="AN466" s="38">
        <v>36</v>
      </c>
      <c r="AO466" s="38">
        <v>37</v>
      </c>
      <c r="AP466" s="38">
        <v>38</v>
      </c>
      <c r="AQ466" s="199"/>
      <c r="AR466" s="199"/>
      <c r="AS466" s="200"/>
    </row>
    <row r="467" spans="1:45" ht="15" customHeight="1" x14ac:dyDescent="0.2">
      <c r="A467" s="190" t="s">
        <v>55</v>
      </c>
      <c r="B467" s="188" t="s">
        <v>43</v>
      </c>
      <c r="C467" s="192" t="s">
        <v>41</v>
      </c>
      <c r="D467" s="193"/>
      <c r="E467" s="38">
        <v>1</v>
      </c>
      <c r="F467" s="44">
        <v>2</v>
      </c>
      <c r="G467" s="44">
        <v>3</v>
      </c>
      <c r="H467" s="44">
        <v>4</v>
      </c>
      <c r="I467" s="44">
        <v>5</v>
      </c>
      <c r="J467" s="44">
        <v>6</v>
      </c>
      <c r="K467" s="44">
        <v>7</v>
      </c>
      <c r="L467" s="44">
        <v>8</v>
      </c>
      <c r="M467" s="44">
        <v>9</v>
      </c>
      <c r="N467" s="44">
        <v>10</v>
      </c>
      <c r="O467" s="44">
        <v>11</v>
      </c>
      <c r="P467" s="44">
        <v>12</v>
      </c>
      <c r="Q467" s="44">
        <v>13</v>
      </c>
      <c r="R467" s="44">
        <v>14</v>
      </c>
      <c r="S467" s="44">
        <v>15</v>
      </c>
      <c r="T467" s="44">
        <v>16</v>
      </c>
      <c r="U467" s="44">
        <v>17</v>
      </c>
      <c r="V467" s="44">
        <v>18</v>
      </c>
      <c r="W467" s="44">
        <v>19</v>
      </c>
      <c r="X467" s="44">
        <v>20</v>
      </c>
      <c r="Y467" s="44">
        <v>21</v>
      </c>
      <c r="Z467" s="44">
        <v>22</v>
      </c>
      <c r="AA467" s="44">
        <v>23</v>
      </c>
      <c r="AB467" s="44">
        <v>24</v>
      </c>
      <c r="AC467" s="44">
        <v>25</v>
      </c>
      <c r="AD467" s="44">
        <v>26</v>
      </c>
      <c r="AE467" s="44">
        <v>27</v>
      </c>
      <c r="AF467" s="44">
        <v>28</v>
      </c>
      <c r="AG467" s="44">
        <v>29</v>
      </c>
      <c r="AH467" s="44">
        <v>30</v>
      </c>
      <c r="AI467" s="44">
        <v>31</v>
      </c>
      <c r="AJ467" s="44">
        <v>32</v>
      </c>
      <c r="AK467" s="44">
        <v>33</v>
      </c>
      <c r="AL467" s="44">
        <v>34</v>
      </c>
      <c r="AM467" s="45">
        <v>35</v>
      </c>
      <c r="AN467" s="45">
        <v>36</v>
      </c>
      <c r="AO467" s="45">
        <v>37</v>
      </c>
      <c r="AP467" s="45">
        <v>38</v>
      </c>
      <c r="AQ467" s="45"/>
      <c r="AR467" s="86"/>
      <c r="AS467" s="61"/>
    </row>
    <row r="468" spans="1:45" x14ac:dyDescent="0.2">
      <c r="A468" s="190"/>
      <c r="B468" s="189"/>
      <c r="C468" s="175" t="s">
        <v>122</v>
      </c>
      <c r="D468" s="176"/>
      <c r="E468" s="38"/>
      <c r="F468" s="44"/>
      <c r="G468" s="114" t="s">
        <v>80</v>
      </c>
      <c r="H468" s="44"/>
      <c r="I468" s="44"/>
      <c r="J468" s="44"/>
      <c r="K468" s="44"/>
      <c r="L468" s="114" t="s">
        <v>58</v>
      </c>
      <c r="M468" s="44"/>
      <c r="N468" s="44"/>
      <c r="O468" s="44"/>
      <c r="P468" s="44"/>
      <c r="Q468" s="44"/>
      <c r="R468" s="114" t="s">
        <v>149</v>
      </c>
      <c r="S468" s="44"/>
      <c r="T468" s="44"/>
      <c r="U468" s="44"/>
      <c r="V468" s="44"/>
      <c r="W468" s="44"/>
      <c r="X468" s="44"/>
      <c r="Y468" s="44"/>
      <c r="Z468" s="44"/>
      <c r="AA468" s="44"/>
      <c r="AB468" s="114" t="s">
        <v>58</v>
      </c>
      <c r="AC468" s="44"/>
      <c r="AD468" s="44"/>
      <c r="AE468" s="44"/>
      <c r="AF468" s="44"/>
      <c r="AG468" s="44"/>
      <c r="AH468" s="114" t="s">
        <v>149</v>
      </c>
      <c r="AI468" s="44"/>
      <c r="AJ468" s="44"/>
      <c r="AK468" s="44"/>
      <c r="AL468" s="44"/>
      <c r="AM468" s="45"/>
      <c r="AN468" s="45"/>
      <c r="AO468" s="45"/>
      <c r="AP468" s="45"/>
      <c r="AQ468" s="45">
        <v>5</v>
      </c>
      <c r="AR468" s="86">
        <f t="shared" ref="AR468:AR469" si="84">34*2</f>
        <v>68</v>
      </c>
      <c r="AS468" s="61">
        <f t="shared" si="75"/>
        <v>7.3529411764705885E-2</v>
      </c>
    </row>
    <row r="469" spans="1:45" x14ac:dyDescent="0.2">
      <c r="A469" s="190"/>
      <c r="B469" s="191"/>
      <c r="C469" s="175" t="s">
        <v>123</v>
      </c>
      <c r="D469" s="176"/>
      <c r="E469" s="44"/>
      <c r="F469" s="44"/>
      <c r="G469" s="114" t="s">
        <v>80</v>
      </c>
      <c r="H469" s="44"/>
      <c r="I469" s="44"/>
      <c r="J469" s="44"/>
      <c r="K469" s="44"/>
      <c r="L469" s="114" t="s">
        <v>58</v>
      </c>
      <c r="M469" s="44"/>
      <c r="N469" s="44"/>
      <c r="O469" s="44"/>
      <c r="P469" s="44"/>
      <c r="Q469" s="44"/>
      <c r="R469" s="114" t="s">
        <v>149</v>
      </c>
      <c r="S469" s="44"/>
      <c r="T469" s="44"/>
      <c r="U469" s="44"/>
      <c r="V469" s="44"/>
      <c r="W469" s="44"/>
      <c r="X469" s="44"/>
      <c r="Y469" s="44"/>
      <c r="Z469" s="44"/>
      <c r="AA469" s="44"/>
      <c r="AB469" s="114" t="s">
        <v>58</v>
      </c>
      <c r="AC469" s="44"/>
      <c r="AD469" s="44"/>
      <c r="AE469" s="44"/>
      <c r="AF469" s="44"/>
      <c r="AG469" s="44"/>
      <c r="AH469" s="114" t="s">
        <v>149</v>
      </c>
      <c r="AI469" s="44"/>
      <c r="AJ469" s="44"/>
      <c r="AK469" s="44"/>
      <c r="AL469" s="44"/>
      <c r="AM469" s="45"/>
      <c r="AN469" s="45"/>
      <c r="AO469" s="45"/>
      <c r="AP469" s="45"/>
      <c r="AQ469" s="45">
        <v>5</v>
      </c>
      <c r="AR469" s="86">
        <f t="shared" si="84"/>
        <v>68</v>
      </c>
      <c r="AS469" s="61">
        <f t="shared" si="75"/>
        <v>7.3529411764705885E-2</v>
      </c>
    </row>
    <row r="470" spans="1:45" ht="16.5" customHeight="1" x14ac:dyDescent="0.2">
      <c r="A470" s="190"/>
      <c r="B470" s="188" t="s">
        <v>79</v>
      </c>
      <c r="C470" s="175" t="s">
        <v>122</v>
      </c>
      <c r="D470" s="176"/>
      <c r="E470" s="44"/>
      <c r="F470" s="44"/>
      <c r="G470" s="44"/>
      <c r="H470" s="44"/>
      <c r="I470" s="44"/>
      <c r="J470" s="44"/>
      <c r="K470" s="114" t="s">
        <v>152</v>
      </c>
      <c r="L470" s="44"/>
      <c r="M470" s="44"/>
      <c r="N470" s="44"/>
      <c r="O470" s="44"/>
      <c r="P470" s="44"/>
      <c r="Q470" s="164" t="s">
        <v>155</v>
      </c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114" t="s">
        <v>149</v>
      </c>
      <c r="AI470" s="44"/>
      <c r="AJ470" s="44"/>
      <c r="AK470" s="44"/>
      <c r="AL470" s="44"/>
      <c r="AM470" s="45"/>
      <c r="AN470" s="45"/>
      <c r="AO470" s="45"/>
      <c r="AP470" s="45"/>
      <c r="AQ470" s="45">
        <v>3</v>
      </c>
      <c r="AR470" s="86">
        <f t="shared" ref="AR470:AR473" si="85">34*3</f>
        <v>102</v>
      </c>
      <c r="AS470" s="61">
        <f t="shared" si="75"/>
        <v>2.9411764705882353E-2</v>
      </c>
    </row>
    <row r="471" spans="1:45" x14ac:dyDescent="0.2">
      <c r="A471" s="190"/>
      <c r="B471" s="189"/>
      <c r="C471" s="175" t="s">
        <v>123</v>
      </c>
      <c r="D471" s="176"/>
      <c r="E471" s="44"/>
      <c r="F471" s="44"/>
      <c r="G471" s="44"/>
      <c r="H471" s="44"/>
      <c r="I471" s="44"/>
      <c r="J471" s="44"/>
      <c r="K471" s="114" t="s">
        <v>152</v>
      </c>
      <c r="L471" s="44"/>
      <c r="M471" s="44"/>
      <c r="N471" s="44"/>
      <c r="O471" s="44"/>
      <c r="P471" s="44"/>
      <c r="Q471" s="164" t="s">
        <v>155</v>
      </c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114" t="s">
        <v>149</v>
      </c>
      <c r="AI471" s="44"/>
      <c r="AJ471" s="44"/>
      <c r="AK471" s="44"/>
      <c r="AL471" s="44"/>
      <c r="AM471" s="45"/>
      <c r="AN471" s="45"/>
      <c r="AO471" s="45"/>
      <c r="AP471" s="45"/>
      <c r="AQ471" s="45">
        <v>3</v>
      </c>
      <c r="AR471" s="86">
        <f t="shared" si="85"/>
        <v>102</v>
      </c>
      <c r="AS471" s="61">
        <f t="shared" si="75"/>
        <v>2.9411764705882353E-2</v>
      </c>
    </row>
    <row r="472" spans="1:45" x14ac:dyDescent="0.2">
      <c r="A472" s="190"/>
      <c r="B472" s="188" t="s">
        <v>81</v>
      </c>
      <c r="C472" s="175" t="s">
        <v>122</v>
      </c>
      <c r="D472" s="176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114" t="s">
        <v>62</v>
      </c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114" t="s">
        <v>150</v>
      </c>
      <c r="AJ472" s="44"/>
      <c r="AK472" s="44"/>
      <c r="AL472" s="44"/>
      <c r="AM472" s="45"/>
      <c r="AN472" s="45"/>
      <c r="AO472" s="45"/>
      <c r="AP472" s="45"/>
      <c r="AQ472" s="45">
        <v>2</v>
      </c>
      <c r="AR472" s="86">
        <f t="shared" si="85"/>
        <v>102</v>
      </c>
      <c r="AS472" s="61">
        <f t="shared" si="75"/>
        <v>1.9607843137254902E-2</v>
      </c>
    </row>
    <row r="473" spans="1:45" x14ac:dyDescent="0.2">
      <c r="A473" s="190"/>
      <c r="B473" s="189"/>
      <c r="C473" s="175" t="s">
        <v>123</v>
      </c>
      <c r="D473" s="176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114" t="s">
        <v>62</v>
      </c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114" t="s">
        <v>150</v>
      </c>
      <c r="AJ473" s="44"/>
      <c r="AK473" s="44"/>
      <c r="AL473" s="44"/>
      <c r="AM473" s="45"/>
      <c r="AN473" s="45"/>
      <c r="AO473" s="45"/>
      <c r="AP473" s="45"/>
      <c r="AQ473" s="45">
        <v>2</v>
      </c>
      <c r="AR473" s="86">
        <f t="shared" si="85"/>
        <v>102</v>
      </c>
      <c r="AS473" s="61">
        <f t="shared" si="75"/>
        <v>1.9607843137254902E-2</v>
      </c>
    </row>
    <row r="474" spans="1:45" ht="17.25" customHeight="1" x14ac:dyDescent="0.2">
      <c r="A474" s="190"/>
      <c r="B474" s="188" t="s">
        <v>119</v>
      </c>
      <c r="C474" s="175" t="s">
        <v>122</v>
      </c>
      <c r="D474" s="176"/>
      <c r="E474" s="44"/>
      <c r="F474" s="44"/>
      <c r="G474" s="114" t="s">
        <v>80</v>
      </c>
      <c r="I474" s="25"/>
      <c r="J474" s="44"/>
      <c r="K474" s="44"/>
      <c r="L474" s="44"/>
      <c r="M474" s="44"/>
      <c r="N474" s="114" t="s">
        <v>58</v>
      </c>
      <c r="O474" s="44"/>
      <c r="P474" s="44"/>
      <c r="Q474" s="44"/>
      <c r="R474" s="44"/>
      <c r="S474" s="44"/>
      <c r="T474" s="114" t="s">
        <v>58</v>
      </c>
      <c r="U474" s="44"/>
      <c r="V474" s="44"/>
      <c r="W474" s="44"/>
      <c r="X474" s="44"/>
      <c r="Y474" s="44"/>
      <c r="Z474" s="44"/>
      <c r="AA474" s="114" t="s">
        <v>149</v>
      </c>
      <c r="AB474" s="44"/>
      <c r="AC474" s="44"/>
      <c r="AD474" s="44"/>
      <c r="AE474" s="44"/>
      <c r="AF474" s="44"/>
      <c r="AG474" s="44"/>
      <c r="AH474" s="44"/>
      <c r="AI474" s="44"/>
      <c r="AJ474" s="114" t="s">
        <v>149</v>
      </c>
      <c r="AK474" s="44"/>
      <c r="AL474" s="44"/>
      <c r="AM474" s="45"/>
      <c r="AN474" s="45"/>
      <c r="AO474" s="45"/>
      <c r="AP474" s="45"/>
      <c r="AQ474" s="45">
        <v>5</v>
      </c>
      <c r="AR474" s="86">
        <v>102</v>
      </c>
      <c r="AS474" s="61">
        <f t="shared" si="75"/>
        <v>4.9019607843137254E-2</v>
      </c>
    </row>
    <row r="475" spans="1:45" ht="19.5" customHeight="1" x14ac:dyDescent="0.2">
      <c r="A475" s="190"/>
      <c r="B475" s="189"/>
      <c r="C475" s="175" t="s">
        <v>123</v>
      </c>
      <c r="D475" s="176"/>
      <c r="E475" s="44"/>
      <c r="F475" s="44"/>
      <c r="G475" s="114" t="s">
        <v>80</v>
      </c>
      <c r="H475" s="25"/>
      <c r="I475" s="44"/>
      <c r="J475" s="44"/>
      <c r="K475" s="44"/>
      <c r="L475" s="44"/>
      <c r="M475" s="44"/>
      <c r="N475" s="114" t="s">
        <v>58</v>
      </c>
      <c r="O475" s="44"/>
      <c r="P475" s="44"/>
      <c r="Q475" s="44"/>
      <c r="R475" s="44"/>
      <c r="S475" s="44"/>
      <c r="T475" s="114" t="s">
        <v>58</v>
      </c>
      <c r="U475" s="44"/>
      <c r="V475" s="44"/>
      <c r="W475" s="44"/>
      <c r="X475" s="44"/>
      <c r="Y475" s="44"/>
      <c r="Z475" s="44"/>
      <c r="AA475" s="114" t="s">
        <v>149</v>
      </c>
      <c r="AB475" s="44"/>
      <c r="AC475" s="44"/>
      <c r="AD475" s="44"/>
      <c r="AE475" s="44"/>
      <c r="AF475" s="44"/>
      <c r="AG475" s="44"/>
      <c r="AH475" s="44"/>
      <c r="AI475" s="44"/>
      <c r="AJ475" s="114" t="s">
        <v>149</v>
      </c>
      <c r="AK475" s="44"/>
      <c r="AL475" s="44"/>
      <c r="AM475" s="45"/>
      <c r="AN475" s="45"/>
      <c r="AO475" s="45"/>
      <c r="AP475" s="45"/>
      <c r="AQ475" s="45">
        <v>5</v>
      </c>
      <c r="AR475" s="86">
        <v>102</v>
      </c>
      <c r="AS475" s="61">
        <f t="shared" si="75"/>
        <v>4.9019607843137254E-2</v>
      </c>
    </row>
    <row r="476" spans="1:45" x14ac:dyDescent="0.2">
      <c r="A476" s="190"/>
      <c r="B476" s="188" t="s">
        <v>99</v>
      </c>
      <c r="C476" s="175" t="s">
        <v>122</v>
      </c>
      <c r="D476" s="176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114" t="s">
        <v>58</v>
      </c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114" t="s">
        <v>58</v>
      </c>
      <c r="AE476" s="44"/>
      <c r="AF476" s="44"/>
      <c r="AG476" s="44"/>
      <c r="AH476" s="44"/>
      <c r="AI476" s="45"/>
      <c r="AJ476" s="45"/>
      <c r="AK476" s="44"/>
      <c r="AL476" s="44"/>
      <c r="AM476" s="45"/>
      <c r="AN476" s="45"/>
      <c r="AO476" s="45"/>
      <c r="AP476" s="45"/>
      <c r="AQ476" s="45">
        <v>2</v>
      </c>
      <c r="AR476" s="86">
        <v>34</v>
      </c>
      <c r="AS476" s="61">
        <f t="shared" si="75"/>
        <v>5.8823529411764705E-2</v>
      </c>
    </row>
    <row r="477" spans="1:45" x14ac:dyDescent="0.2">
      <c r="A477" s="190"/>
      <c r="B477" s="189"/>
      <c r="C477" s="175" t="s">
        <v>123</v>
      </c>
      <c r="D477" s="176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114" t="s">
        <v>58</v>
      </c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114" t="s">
        <v>58</v>
      </c>
      <c r="AE477" s="44"/>
      <c r="AF477" s="44"/>
      <c r="AG477" s="44"/>
      <c r="AH477" s="44"/>
      <c r="AI477" s="45"/>
      <c r="AJ477" s="45"/>
      <c r="AK477" s="44"/>
      <c r="AL477" s="44"/>
      <c r="AM477" s="45"/>
      <c r="AN477" s="45"/>
      <c r="AO477" s="45"/>
      <c r="AP477" s="45"/>
      <c r="AQ477" s="45">
        <v>2</v>
      </c>
      <c r="AR477" s="86">
        <v>34</v>
      </c>
      <c r="AS477" s="61">
        <f t="shared" si="75"/>
        <v>5.8823529411764705E-2</v>
      </c>
    </row>
    <row r="478" spans="1:45" x14ac:dyDescent="0.2">
      <c r="A478" s="190"/>
      <c r="B478" s="188" t="s">
        <v>100</v>
      </c>
      <c r="C478" s="175" t="s">
        <v>122</v>
      </c>
      <c r="D478" s="176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114" t="s">
        <v>58</v>
      </c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5"/>
      <c r="AJ478" s="45"/>
      <c r="AK478" s="114" t="s">
        <v>58</v>
      </c>
      <c r="AL478" s="44"/>
      <c r="AM478" s="45"/>
      <c r="AN478" s="45"/>
      <c r="AO478" s="45"/>
      <c r="AP478" s="45"/>
      <c r="AQ478" s="45">
        <v>2</v>
      </c>
      <c r="AR478" s="86">
        <f t="shared" ref="AR478:AR481" si="86">34*1</f>
        <v>34</v>
      </c>
      <c r="AS478" s="61">
        <f t="shared" si="75"/>
        <v>5.8823529411764705E-2</v>
      </c>
    </row>
    <row r="479" spans="1:45" x14ac:dyDescent="0.2">
      <c r="A479" s="190"/>
      <c r="B479" s="189"/>
      <c r="C479" s="175" t="s">
        <v>123</v>
      </c>
      <c r="D479" s="176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114" t="s">
        <v>58</v>
      </c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5"/>
      <c r="AJ479" s="45"/>
      <c r="AK479" s="114" t="s">
        <v>58</v>
      </c>
      <c r="AL479" s="44"/>
      <c r="AM479" s="45"/>
      <c r="AN479" s="45"/>
      <c r="AO479" s="45"/>
      <c r="AP479" s="45"/>
      <c r="AQ479" s="45">
        <v>2</v>
      </c>
      <c r="AR479" s="86">
        <f t="shared" si="86"/>
        <v>34</v>
      </c>
      <c r="AS479" s="61">
        <f t="shared" si="75"/>
        <v>5.8823529411764705E-2</v>
      </c>
    </row>
    <row r="480" spans="1:45" x14ac:dyDescent="0.2">
      <c r="A480" s="190"/>
      <c r="B480" s="188" t="s">
        <v>101</v>
      </c>
      <c r="C480" s="175" t="s">
        <v>122</v>
      </c>
      <c r="D480" s="176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113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114" t="s">
        <v>150</v>
      </c>
      <c r="AH480" s="44"/>
      <c r="AI480" s="45"/>
      <c r="AJ480" s="45"/>
      <c r="AK480" s="44"/>
      <c r="AL480" s="44"/>
      <c r="AM480" s="45"/>
      <c r="AN480" s="45"/>
      <c r="AO480" s="45"/>
      <c r="AP480" s="45"/>
      <c r="AQ480" s="45">
        <v>1</v>
      </c>
      <c r="AR480" s="86">
        <f t="shared" si="86"/>
        <v>34</v>
      </c>
      <c r="AS480" s="61">
        <f t="shared" si="75"/>
        <v>2.9411764705882353E-2</v>
      </c>
    </row>
    <row r="481" spans="1:45" x14ac:dyDescent="0.2">
      <c r="A481" s="190"/>
      <c r="B481" s="189"/>
      <c r="C481" s="175" t="s">
        <v>123</v>
      </c>
      <c r="D481" s="176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114" t="s">
        <v>150</v>
      </c>
      <c r="AH481" s="44"/>
      <c r="AI481" s="45"/>
      <c r="AJ481" s="45"/>
      <c r="AK481" s="44"/>
      <c r="AL481" s="44"/>
      <c r="AM481" s="45"/>
      <c r="AN481" s="45"/>
      <c r="AO481" s="45"/>
      <c r="AP481" s="45"/>
      <c r="AQ481" s="45">
        <v>1</v>
      </c>
      <c r="AR481" s="86">
        <f t="shared" si="86"/>
        <v>34</v>
      </c>
      <c r="AS481" s="61">
        <f t="shared" si="75"/>
        <v>2.9411764705882353E-2</v>
      </c>
    </row>
    <row r="482" spans="1:45" x14ac:dyDescent="0.2">
      <c r="A482" s="190"/>
      <c r="B482" s="188" t="s">
        <v>102</v>
      </c>
      <c r="C482" s="175" t="s">
        <v>122</v>
      </c>
      <c r="D482" s="176"/>
      <c r="E482" s="44"/>
      <c r="F482" s="44"/>
      <c r="G482" s="44"/>
      <c r="H482" s="44"/>
      <c r="I482" s="44"/>
      <c r="J482" s="110" t="s">
        <v>58</v>
      </c>
      <c r="K482" s="44"/>
      <c r="L482" s="44"/>
      <c r="M482" s="44"/>
      <c r="N482" s="44"/>
      <c r="O482" s="44"/>
      <c r="P482" s="44"/>
      <c r="Q482" s="110" t="s">
        <v>58</v>
      </c>
      <c r="R482" s="44"/>
      <c r="S482" s="44"/>
      <c r="T482" s="44"/>
      <c r="U482" s="44"/>
      <c r="V482" s="44"/>
      <c r="W482" s="44"/>
      <c r="X482" s="110" t="s">
        <v>58</v>
      </c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148" t="s">
        <v>58</v>
      </c>
      <c r="AJ482" s="45"/>
      <c r="AK482" s="44"/>
      <c r="AL482" s="44"/>
      <c r="AM482" s="45"/>
      <c r="AN482" s="45"/>
      <c r="AO482" s="45"/>
      <c r="AP482" s="45"/>
      <c r="AQ482" s="45">
        <v>4</v>
      </c>
      <c r="AR482" s="86">
        <f t="shared" ref="AR482:AR483" si="87">34*2</f>
        <v>68</v>
      </c>
      <c r="AS482" s="61">
        <f t="shared" si="75"/>
        <v>5.8823529411764705E-2</v>
      </c>
    </row>
    <row r="483" spans="1:45" x14ac:dyDescent="0.2">
      <c r="A483" s="190"/>
      <c r="B483" s="189"/>
      <c r="C483" s="175" t="s">
        <v>123</v>
      </c>
      <c r="D483" s="176"/>
      <c r="E483" s="44"/>
      <c r="F483" s="44"/>
      <c r="G483" s="44"/>
      <c r="H483" s="44"/>
      <c r="I483" s="44"/>
      <c r="J483" s="110" t="s">
        <v>58</v>
      </c>
      <c r="K483" s="44"/>
      <c r="L483" s="44"/>
      <c r="M483" s="44"/>
      <c r="N483" s="44"/>
      <c r="O483" s="44"/>
      <c r="P483" s="44"/>
      <c r="Q483" s="110" t="s">
        <v>58</v>
      </c>
      <c r="R483" s="44"/>
      <c r="S483" s="44"/>
      <c r="T483" s="44"/>
      <c r="U483" s="44"/>
      <c r="V483" s="44"/>
      <c r="W483" s="44"/>
      <c r="X483" s="110" t="s">
        <v>58</v>
      </c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148" t="s">
        <v>58</v>
      </c>
      <c r="AJ483" s="45"/>
      <c r="AK483" s="44"/>
      <c r="AL483" s="44"/>
      <c r="AM483" s="45"/>
      <c r="AN483" s="45"/>
      <c r="AO483" s="45"/>
      <c r="AP483" s="45"/>
      <c r="AQ483" s="45">
        <v>4</v>
      </c>
      <c r="AR483" s="86">
        <f t="shared" si="87"/>
        <v>68</v>
      </c>
      <c r="AS483" s="61">
        <f t="shared" si="75"/>
        <v>5.8823529411764705E-2</v>
      </c>
    </row>
    <row r="484" spans="1:45" x14ac:dyDescent="0.2">
      <c r="A484" s="190"/>
      <c r="B484" s="174" t="s">
        <v>107</v>
      </c>
      <c r="C484" s="175" t="s">
        <v>122</v>
      </c>
      <c r="D484" s="176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114" t="s">
        <v>58</v>
      </c>
      <c r="AG484" s="44"/>
      <c r="AH484" s="44"/>
      <c r="AI484" s="45"/>
      <c r="AJ484" s="45"/>
      <c r="AK484" s="44"/>
      <c r="AL484" s="44"/>
      <c r="AM484" s="45"/>
      <c r="AN484" s="45"/>
      <c r="AO484" s="45"/>
      <c r="AP484" s="45"/>
      <c r="AQ484" s="45">
        <v>1</v>
      </c>
      <c r="AR484" s="86">
        <f>34*1</f>
        <v>34</v>
      </c>
      <c r="AS484" s="61">
        <f t="shared" si="75"/>
        <v>2.9411764705882353E-2</v>
      </c>
    </row>
    <row r="485" spans="1:45" x14ac:dyDescent="0.2">
      <c r="A485" s="190"/>
      <c r="B485" s="174"/>
      <c r="C485" s="175" t="s">
        <v>123</v>
      </c>
      <c r="D485" s="176"/>
      <c r="E485" s="44"/>
      <c r="F485" s="44"/>
      <c r="G485" s="44"/>
      <c r="H485" s="114" t="s">
        <v>80</v>
      </c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114" t="s">
        <v>149</v>
      </c>
      <c r="T485" s="44"/>
      <c r="U485" s="44"/>
      <c r="V485" s="44"/>
      <c r="W485" s="44"/>
      <c r="X485" s="44"/>
      <c r="Y485" s="44"/>
      <c r="Z485" s="44"/>
      <c r="AA485" s="44"/>
      <c r="AB485" s="44"/>
      <c r="AC485" s="114" t="s">
        <v>149</v>
      </c>
      <c r="AD485" s="44"/>
      <c r="AE485" s="44"/>
      <c r="AF485" s="44"/>
      <c r="AG485" s="44"/>
      <c r="AH485" s="44"/>
      <c r="AI485" s="45"/>
      <c r="AJ485" s="148" t="s">
        <v>156</v>
      </c>
      <c r="AK485" s="44"/>
      <c r="AL485" s="44"/>
      <c r="AM485" s="45"/>
      <c r="AN485" s="45"/>
      <c r="AO485" s="45"/>
      <c r="AP485" s="45"/>
      <c r="AQ485" s="45">
        <f t="shared" si="78"/>
        <v>0</v>
      </c>
      <c r="AR485" s="86">
        <v>102</v>
      </c>
      <c r="AS485" s="61">
        <f t="shared" si="75"/>
        <v>0</v>
      </c>
    </row>
    <row r="486" spans="1:45" x14ac:dyDescent="0.2">
      <c r="A486" s="190"/>
      <c r="B486" s="174" t="s">
        <v>85</v>
      </c>
      <c r="C486" s="175" t="s">
        <v>122</v>
      </c>
      <c r="D486" s="176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114" t="s">
        <v>58</v>
      </c>
      <c r="AG486" s="44"/>
      <c r="AH486" s="44"/>
      <c r="AI486" s="45"/>
      <c r="AJ486" s="45"/>
      <c r="AK486" s="44"/>
      <c r="AL486" s="44"/>
      <c r="AM486" s="45"/>
      <c r="AN486" s="45"/>
      <c r="AO486" s="45"/>
      <c r="AP486" s="45"/>
      <c r="AQ486" s="45">
        <v>4</v>
      </c>
      <c r="AR486" s="86">
        <f t="shared" ref="AR486" si="88">34*1</f>
        <v>34</v>
      </c>
      <c r="AS486" s="61">
        <f t="shared" si="75"/>
        <v>0.11764705882352941</v>
      </c>
    </row>
    <row r="487" spans="1:45" x14ac:dyDescent="0.2">
      <c r="A487" s="190"/>
      <c r="B487" s="174"/>
      <c r="C487" s="175" t="s">
        <v>123</v>
      </c>
      <c r="D487" s="176"/>
      <c r="E487" s="44"/>
      <c r="F487" s="44"/>
      <c r="G487" s="44"/>
      <c r="H487" s="114" t="s">
        <v>80</v>
      </c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114" t="s">
        <v>149</v>
      </c>
      <c r="T487" s="44"/>
      <c r="U487" s="44"/>
      <c r="V487" s="44"/>
      <c r="W487" s="44"/>
      <c r="X487" s="44"/>
      <c r="Y487" s="44"/>
      <c r="Z487" s="44"/>
      <c r="AA487" s="44"/>
      <c r="AB487" s="44"/>
      <c r="AC487" s="114" t="s">
        <v>149</v>
      </c>
      <c r="AD487" s="44"/>
      <c r="AE487" s="44"/>
      <c r="AF487" s="44"/>
      <c r="AG487" s="44"/>
      <c r="AH487" s="44"/>
      <c r="AI487" s="45"/>
      <c r="AJ487" s="148" t="s">
        <v>156</v>
      </c>
      <c r="AK487" s="44"/>
      <c r="AL487" s="44"/>
      <c r="AM487" s="45"/>
      <c r="AN487" s="45"/>
      <c r="AO487" s="45"/>
      <c r="AP487" s="45"/>
      <c r="AQ487" s="45">
        <v>4</v>
      </c>
      <c r="AR487" s="86">
        <v>102</v>
      </c>
      <c r="AS487" s="61">
        <f t="shared" si="75"/>
        <v>3.9215686274509803E-2</v>
      </c>
    </row>
    <row r="488" spans="1:45" x14ac:dyDescent="0.2">
      <c r="A488" s="190"/>
      <c r="B488" s="188" t="s">
        <v>83</v>
      </c>
      <c r="C488" s="175" t="s">
        <v>122</v>
      </c>
      <c r="D488" s="176"/>
      <c r="E488" s="44"/>
      <c r="F488" s="44"/>
      <c r="G488" s="114" t="s">
        <v>80</v>
      </c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114" t="s">
        <v>149</v>
      </c>
      <c r="T488" s="44"/>
      <c r="U488" s="44"/>
      <c r="V488" s="44"/>
      <c r="W488" s="44"/>
      <c r="X488" s="44"/>
      <c r="Y488" s="44"/>
      <c r="Z488" s="44"/>
      <c r="AA488" s="44"/>
      <c r="AB488" s="44"/>
      <c r="AC488" s="114" t="s">
        <v>149</v>
      </c>
      <c r="AD488" s="44"/>
      <c r="AE488" s="44"/>
      <c r="AF488" s="44"/>
      <c r="AG488" s="44"/>
      <c r="AH488" s="44"/>
      <c r="AI488" s="45"/>
      <c r="AJ488" s="148" t="s">
        <v>156</v>
      </c>
      <c r="AK488" s="44"/>
      <c r="AL488" s="44"/>
      <c r="AM488" s="45"/>
      <c r="AN488" s="45"/>
      <c r="AO488" s="45"/>
      <c r="AP488" s="45"/>
      <c r="AQ488" s="45">
        <v>4</v>
      </c>
      <c r="AR488" s="86">
        <v>136</v>
      </c>
      <c r="AS488" s="61">
        <f t="shared" si="75"/>
        <v>2.9411764705882353E-2</v>
      </c>
    </row>
    <row r="489" spans="1:45" x14ac:dyDescent="0.2">
      <c r="A489" s="190"/>
      <c r="B489" s="189"/>
      <c r="C489" s="175" t="s">
        <v>123</v>
      </c>
      <c r="D489" s="176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114" t="s">
        <v>58</v>
      </c>
      <c r="AG489" s="44"/>
      <c r="AH489" s="44"/>
      <c r="AI489" s="45"/>
      <c r="AJ489" s="45"/>
      <c r="AK489" s="44"/>
      <c r="AL489" s="44"/>
      <c r="AM489" s="45"/>
      <c r="AN489" s="45"/>
      <c r="AO489" s="45"/>
      <c r="AP489" s="45"/>
      <c r="AQ489" s="45">
        <v>1</v>
      </c>
      <c r="AR489" s="86">
        <f>34*2</f>
        <v>68</v>
      </c>
      <c r="AS489" s="61">
        <f t="shared" ref="AS489:AS497" si="89">AQ489/AR489</f>
        <v>1.4705882352941176E-2</v>
      </c>
    </row>
    <row r="490" spans="1:45" x14ac:dyDescent="0.2">
      <c r="A490" s="190"/>
      <c r="B490" s="188" t="s">
        <v>114</v>
      </c>
      <c r="C490" s="175" t="s">
        <v>122</v>
      </c>
      <c r="D490" s="176"/>
      <c r="E490" s="44"/>
      <c r="F490" s="44"/>
      <c r="G490" s="114" t="s">
        <v>80</v>
      </c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114" t="s">
        <v>149</v>
      </c>
      <c r="T490" s="44"/>
      <c r="U490" s="44"/>
      <c r="V490" s="44"/>
      <c r="W490" s="44"/>
      <c r="X490" s="44"/>
      <c r="Y490" s="44"/>
      <c r="Z490" s="44"/>
      <c r="AA490" s="44"/>
      <c r="AB490" s="44"/>
      <c r="AC490" s="114" t="s">
        <v>149</v>
      </c>
      <c r="AD490" s="44"/>
      <c r="AE490" s="44"/>
      <c r="AF490" s="44"/>
      <c r="AG490" s="44"/>
      <c r="AH490" s="44"/>
      <c r="AI490" s="45"/>
      <c r="AJ490" s="148" t="s">
        <v>156</v>
      </c>
      <c r="AK490" s="44"/>
      <c r="AL490" s="44"/>
      <c r="AM490" s="45"/>
      <c r="AN490" s="45"/>
      <c r="AO490" s="45"/>
      <c r="AP490" s="45"/>
      <c r="AQ490" s="45">
        <v>4</v>
      </c>
      <c r="AR490" s="86">
        <v>136</v>
      </c>
      <c r="AS490" s="61">
        <f t="shared" si="89"/>
        <v>2.9411764705882353E-2</v>
      </c>
    </row>
    <row r="491" spans="1:45" x14ac:dyDescent="0.2">
      <c r="A491" s="190"/>
      <c r="B491" s="189"/>
      <c r="C491" s="175" t="s">
        <v>123</v>
      </c>
      <c r="D491" s="176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114" t="s">
        <v>58</v>
      </c>
      <c r="AG491" s="44"/>
      <c r="AH491" s="44"/>
      <c r="AI491" s="45"/>
      <c r="AJ491" s="45"/>
      <c r="AK491" s="44"/>
      <c r="AL491" s="44"/>
      <c r="AM491" s="45"/>
      <c r="AN491" s="45"/>
      <c r="AO491" s="45"/>
      <c r="AP491" s="45"/>
      <c r="AQ491" s="45">
        <v>1</v>
      </c>
      <c r="AR491" s="86">
        <v>68</v>
      </c>
      <c r="AS491" s="61">
        <f t="shared" si="89"/>
        <v>1.4705882352941176E-2</v>
      </c>
    </row>
    <row r="492" spans="1:45" x14ac:dyDescent="0.2">
      <c r="A492" s="190"/>
      <c r="B492" s="188" t="s">
        <v>84</v>
      </c>
      <c r="C492" s="175" t="s">
        <v>122</v>
      </c>
      <c r="D492" s="176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114" t="s">
        <v>58</v>
      </c>
      <c r="AF492" s="44"/>
      <c r="AG492" s="44"/>
      <c r="AH492" s="44"/>
      <c r="AI492" s="45"/>
      <c r="AJ492" s="45"/>
      <c r="AK492" s="113"/>
      <c r="AL492" s="44"/>
      <c r="AM492" s="45"/>
      <c r="AN492" s="45"/>
      <c r="AO492" s="45"/>
      <c r="AP492" s="45"/>
      <c r="AQ492" s="45">
        <v>1</v>
      </c>
      <c r="AR492" s="86">
        <f t="shared" ref="AR492:AR495" si="90">34*1</f>
        <v>34</v>
      </c>
      <c r="AS492" s="61">
        <f t="shared" si="89"/>
        <v>2.9411764705882353E-2</v>
      </c>
    </row>
    <row r="493" spans="1:45" x14ac:dyDescent="0.2">
      <c r="A493" s="190"/>
      <c r="B493" s="189"/>
      <c r="C493" s="175" t="s">
        <v>123</v>
      </c>
      <c r="D493" s="176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114" t="s">
        <v>58</v>
      </c>
      <c r="AF493" s="44"/>
      <c r="AG493" s="44"/>
      <c r="AH493" s="44"/>
      <c r="AI493" s="45"/>
      <c r="AJ493" s="45"/>
      <c r="AK493" s="113"/>
      <c r="AL493" s="44"/>
      <c r="AM493" s="45"/>
      <c r="AN493" s="45"/>
      <c r="AO493" s="45"/>
      <c r="AP493" s="45"/>
      <c r="AQ493" s="45">
        <v>1</v>
      </c>
      <c r="AR493" s="86">
        <f t="shared" si="90"/>
        <v>34</v>
      </c>
      <c r="AS493" s="61">
        <f t="shared" si="89"/>
        <v>2.9411764705882353E-2</v>
      </c>
    </row>
    <row r="494" spans="1:45" x14ac:dyDescent="0.2">
      <c r="A494" s="190"/>
      <c r="B494" s="174" t="s">
        <v>108</v>
      </c>
      <c r="C494" s="175" t="s">
        <v>122</v>
      </c>
      <c r="D494" s="176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113"/>
      <c r="AF494" s="114" t="s">
        <v>150</v>
      </c>
      <c r="AG494" s="44"/>
      <c r="AH494" s="44"/>
      <c r="AI494" s="45"/>
      <c r="AJ494" s="45"/>
      <c r="AK494" s="44"/>
      <c r="AL494" s="44"/>
      <c r="AM494" s="45"/>
      <c r="AN494" s="45"/>
      <c r="AO494" s="45"/>
      <c r="AP494" s="45"/>
      <c r="AQ494" s="45">
        <v>1</v>
      </c>
      <c r="AR494" s="86">
        <f t="shared" si="90"/>
        <v>34</v>
      </c>
      <c r="AS494" s="61">
        <f t="shared" si="89"/>
        <v>2.9411764705882353E-2</v>
      </c>
    </row>
    <row r="495" spans="1:45" x14ac:dyDescent="0.2">
      <c r="A495" s="190"/>
      <c r="B495" s="174"/>
      <c r="C495" s="175" t="s">
        <v>123</v>
      </c>
      <c r="D495" s="176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114" t="s">
        <v>150</v>
      </c>
      <c r="AG495" s="44"/>
      <c r="AH495" s="44"/>
      <c r="AI495" s="45"/>
      <c r="AJ495" s="45"/>
      <c r="AK495" s="44"/>
      <c r="AL495" s="44"/>
      <c r="AM495" s="45"/>
      <c r="AN495" s="45"/>
      <c r="AO495" s="45"/>
      <c r="AP495" s="45"/>
      <c r="AQ495" s="45">
        <v>1</v>
      </c>
      <c r="AR495" s="86">
        <f t="shared" si="90"/>
        <v>34</v>
      </c>
      <c r="AS495" s="61">
        <f t="shared" si="89"/>
        <v>2.9411764705882353E-2</v>
      </c>
    </row>
    <row r="496" spans="1:45" x14ac:dyDescent="0.2">
      <c r="A496" s="190"/>
      <c r="B496" s="174" t="s">
        <v>53</v>
      </c>
      <c r="C496" s="175" t="s">
        <v>122</v>
      </c>
      <c r="D496" s="176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5"/>
      <c r="AJ496" s="45"/>
      <c r="AK496" s="44"/>
      <c r="AL496" s="44"/>
      <c r="AM496" s="45"/>
      <c r="AN496" s="45"/>
      <c r="AO496" s="45"/>
      <c r="AP496" s="45"/>
      <c r="AQ496" s="45">
        <f t="shared" ref="AQ496:AQ497" si="91">SUM(E496:AP496)</f>
        <v>0</v>
      </c>
      <c r="AR496" s="86">
        <f t="shared" ref="AR496:AR497" si="92">34*2</f>
        <v>68</v>
      </c>
      <c r="AS496" s="61">
        <f t="shared" si="89"/>
        <v>0</v>
      </c>
    </row>
    <row r="497" spans="1:45" x14ac:dyDescent="0.2">
      <c r="A497" s="190"/>
      <c r="B497" s="174"/>
      <c r="C497" s="175" t="s">
        <v>123</v>
      </c>
      <c r="D497" s="176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  <c r="AI497" s="45"/>
      <c r="AJ497" s="45"/>
      <c r="AK497" s="44"/>
      <c r="AL497" s="44"/>
      <c r="AM497" s="45"/>
      <c r="AN497" s="45"/>
      <c r="AO497" s="45"/>
      <c r="AP497" s="45"/>
      <c r="AQ497" s="45">
        <f t="shared" si="91"/>
        <v>0</v>
      </c>
      <c r="AR497" s="86">
        <f t="shared" si="92"/>
        <v>68</v>
      </c>
      <c r="AS497" s="61">
        <f t="shared" si="89"/>
        <v>0</v>
      </c>
    </row>
    <row r="498" spans="1:45" ht="32.25" customHeight="1" x14ac:dyDescent="0.2">
      <c r="A498" s="48"/>
      <c r="B498" s="58"/>
      <c r="C498" s="177"/>
      <c r="D498" s="177"/>
      <c r="E498" s="177"/>
      <c r="F498" s="177"/>
      <c r="G498" s="177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  <c r="AA498" s="177"/>
      <c r="AB498" s="177"/>
      <c r="AC498" s="177"/>
      <c r="AD498" s="177"/>
      <c r="AE498" s="177"/>
      <c r="AF498" s="177"/>
      <c r="AG498" s="177"/>
      <c r="AH498" s="177"/>
      <c r="AI498" s="177"/>
      <c r="AJ498" s="177"/>
      <c r="AK498" s="177"/>
      <c r="AL498" s="177"/>
      <c r="AM498" s="177"/>
      <c r="AN498" s="177"/>
      <c r="AO498" s="177"/>
      <c r="AP498" s="177"/>
      <c r="AQ498" s="177"/>
      <c r="AR498" s="177"/>
      <c r="AS498" s="177"/>
    </row>
    <row r="499" spans="1:45" x14ac:dyDescent="0.2">
      <c r="C499" s="87"/>
      <c r="D499" s="58"/>
      <c r="E499" s="47"/>
    </row>
    <row r="500" spans="1:45" x14ac:dyDescent="0.2">
      <c r="C500" s="58"/>
    </row>
  </sheetData>
  <sheetProtection algorithmName="SHA-512" hashValue="Vw498T8d3KYi1Ts2w4Z+rihRkdyqzs+0BvT6RDi2QXT9bT6EGvFzBFTiF9VsWLGU//uh0fGrOg7d+x2x+pK7PA==" saltValue="k1pGYPdM82CVEoNVR8c5kA==" spinCount="100000" sheet="1" objects="1" scenarios="1" selectLockedCells="1" selectUnlockedCells="1"/>
  <mergeCells count="431">
    <mergeCell ref="A7:B7"/>
    <mergeCell ref="C7:D7"/>
    <mergeCell ref="G3:W3"/>
    <mergeCell ref="X3:AB3"/>
    <mergeCell ref="AC3:AM5"/>
    <mergeCell ref="AN3:AO5"/>
    <mergeCell ref="B4:C4"/>
    <mergeCell ref="X4:AB5"/>
    <mergeCell ref="AP4:AQ4"/>
    <mergeCell ref="AP5:AQ5"/>
    <mergeCell ref="X6:AB6"/>
    <mergeCell ref="A9:D9"/>
    <mergeCell ref="E9:AP9"/>
    <mergeCell ref="AQ9:AQ11"/>
    <mergeCell ref="AR9:AR11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E10:AI10"/>
    <mergeCell ref="AJ10:AL10"/>
    <mergeCell ref="AM10:AP10"/>
    <mergeCell ref="A12:A35"/>
    <mergeCell ref="B12:B14"/>
    <mergeCell ref="B15:B17"/>
    <mergeCell ref="B18:B20"/>
    <mergeCell ref="B21:B23"/>
    <mergeCell ref="B24:B26"/>
    <mergeCell ref="B27:B29"/>
    <mergeCell ref="B30:B32"/>
    <mergeCell ref="B33:B35"/>
    <mergeCell ref="A36:D36"/>
    <mergeCell ref="A37:D37"/>
    <mergeCell ref="E37:AP37"/>
    <mergeCell ref="AQ37:AQ39"/>
    <mergeCell ref="AR37:AR39"/>
    <mergeCell ref="AS37:AS39"/>
    <mergeCell ref="A38:B39"/>
    <mergeCell ref="C38:C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J38:AL38"/>
    <mergeCell ref="AM38:AP38"/>
    <mergeCell ref="A40:A66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A68:D68"/>
    <mergeCell ref="E68:AP68"/>
    <mergeCell ref="AQ68:AQ70"/>
    <mergeCell ref="AR68:AR70"/>
    <mergeCell ref="AS68:AS70"/>
    <mergeCell ref="A69:B70"/>
    <mergeCell ref="C69:C70"/>
    <mergeCell ref="E69:H69"/>
    <mergeCell ref="I69:L69"/>
    <mergeCell ref="M69:P69"/>
    <mergeCell ref="Q69:T69"/>
    <mergeCell ref="U69:W69"/>
    <mergeCell ref="X69:AA69"/>
    <mergeCell ref="AB69:AD69"/>
    <mergeCell ref="AE69:AI69"/>
    <mergeCell ref="AJ69:AL69"/>
    <mergeCell ref="AM69:AP69"/>
    <mergeCell ref="A71:A97"/>
    <mergeCell ref="B71:B73"/>
    <mergeCell ref="B74:B76"/>
    <mergeCell ref="B77:B79"/>
    <mergeCell ref="B80:B82"/>
    <mergeCell ref="B83:B85"/>
    <mergeCell ref="B86:B88"/>
    <mergeCell ref="B89:B91"/>
    <mergeCell ref="B92:B94"/>
    <mergeCell ref="B95:B97"/>
    <mergeCell ref="A99:D99"/>
    <mergeCell ref="E99:AP99"/>
    <mergeCell ref="AQ99:AQ101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X100:AA100"/>
    <mergeCell ref="AB100:AD100"/>
    <mergeCell ref="AE100:AI100"/>
    <mergeCell ref="AJ100:AL100"/>
    <mergeCell ref="AM100:AP100"/>
    <mergeCell ref="A102:A13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A133:D133"/>
    <mergeCell ref="E133:AP133"/>
    <mergeCell ref="AQ133:AQ135"/>
    <mergeCell ref="AR133:AR135"/>
    <mergeCell ref="AS133:AS135"/>
    <mergeCell ref="A134:C135"/>
    <mergeCell ref="E134:H134"/>
    <mergeCell ref="I134:L134"/>
    <mergeCell ref="M134:P134"/>
    <mergeCell ref="Q134:T134"/>
    <mergeCell ref="U134:W134"/>
    <mergeCell ref="X134:AA134"/>
    <mergeCell ref="AB134:AD134"/>
    <mergeCell ref="AE134:AI134"/>
    <mergeCell ref="AJ134:AL134"/>
    <mergeCell ref="AM134:AP134"/>
    <mergeCell ref="A136:A179"/>
    <mergeCell ref="B136:B139"/>
    <mergeCell ref="B140:B143"/>
    <mergeCell ref="B144:B147"/>
    <mergeCell ref="B148:B151"/>
    <mergeCell ref="B152:B155"/>
    <mergeCell ref="B156:B159"/>
    <mergeCell ref="B160:B163"/>
    <mergeCell ref="B164:B167"/>
    <mergeCell ref="B168:B171"/>
    <mergeCell ref="B172:B175"/>
    <mergeCell ref="B176:B179"/>
    <mergeCell ref="B180:AS180"/>
    <mergeCell ref="A181:C181"/>
    <mergeCell ref="D181:AP181"/>
    <mergeCell ref="AQ181:AQ183"/>
    <mergeCell ref="AR181:AR183"/>
    <mergeCell ref="AS181:AS183"/>
    <mergeCell ref="A182:C183"/>
    <mergeCell ref="E182:H182"/>
    <mergeCell ref="I182:L182"/>
    <mergeCell ref="M182:P182"/>
    <mergeCell ref="Q182:T182"/>
    <mergeCell ref="U182:W182"/>
    <mergeCell ref="X182:AA182"/>
    <mergeCell ref="AB182:AD182"/>
    <mergeCell ref="AE182:AI182"/>
    <mergeCell ref="AJ182:AL182"/>
    <mergeCell ref="AM182:AP182"/>
    <mergeCell ref="A184:A238"/>
    <mergeCell ref="B184:B188"/>
    <mergeCell ref="B189:B193"/>
    <mergeCell ref="B194:B198"/>
    <mergeCell ref="B199:B203"/>
    <mergeCell ref="B204:B208"/>
    <mergeCell ref="B209:B213"/>
    <mergeCell ref="B214:B218"/>
    <mergeCell ref="B219:B223"/>
    <mergeCell ref="B224:B228"/>
    <mergeCell ref="B229:B233"/>
    <mergeCell ref="B234:B238"/>
    <mergeCell ref="B239:AS239"/>
    <mergeCell ref="A240:C240"/>
    <mergeCell ref="D240:AP240"/>
    <mergeCell ref="AQ240:AQ242"/>
    <mergeCell ref="AR240:AR242"/>
    <mergeCell ref="AS240:AS242"/>
    <mergeCell ref="A241:C242"/>
    <mergeCell ref="E241:H241"/>
    <mergeCell ref="I241:L241"/>
    <mergeCell ref="M241:P241"/>
    <mergeCell ref="Q241:T241"/>
    <mergeCell ref="U241:W241"/>
    <mergeCell ref="X241:AA241"/>
    <mergeCell ref="AB241:AD241"/>
    <mergeCell ref="AE241:AI241"/>
    <mergeCell ref="AJ241:AL241"/>
    <mergeCell ref="AM241:AP241"/>
    <mergeCell ref="A243:A287"/>
    <mergeCell ref="B243:B245"/>
    <mergeCell ref="B246:B248"/>
    <mergeCell ref="B249:B251"/>
    <mergeCell ref="B252:B254"/>
    <mergeCell ref="B255:B257"/>
    <mergeCell ref="B258:B260"/>
    <mergeCell ref="B261:B263"/>
    <mergeCell ref="B264:B266"/>
    <mergeCell ref="B267:B269"/>
    <mergeCell ref="B270:B272"/>
    <mergeCell ref="B273:B275"/>
    <mergeCell ref="B276:B278"/>
    <mergeCell ref="B279:B281"/>
    <mergeCell ref="B282:B284"/>
    <mergeCell ref="B285:B287"/>
    <mergeCell ref="C288:AS288"/>
    <mergeCell ref="A289:B289"/>
    <mergeCell ref="C289:AP289"/>
    <mergeCell ref="AQ289:AQ291"/>
    <mergeCell ref="AR289:AR291"/>
    <mergeCell ref="AS289:AS291"/>
    <mergeCell ref="A290:C290"/>
    <mergeCell ref="E290:H290"/>
    <mergeCell ref="I290:L290"/>
    <mergeCell ref="M290:P290"/>
    <mergeCell ref="Q290:T290"/>
    <mergeCell ref="U290:W290"/>
    <mergeCell ref="X290:AA290"/>
    <mergeCell ref="AB290:AD290"/>
    <mergeCell ref="AE290:AI290"/>
    <mergeCell ref="AJ290:AL290"/>
    <mergeCell ref="AM290:AP290"/>
    <mergeCell ref="A292:A342"/>
    <mergeCell ref="B292:B294"/>
    <mergeCell ref="B295:B297"/>
    <mergeCell ref="B298:B300"/>
    <mergeCell ref="B301:B303"/>
    <mergeCell ref="B304:B306"/>
    <mergeCell ref="B307:B309"/>
    <mergeCell ref="B310:B312"/>
    <mergeCell ref="B313:B315"/>
    <mergeCell ref="B319:B321"/>
    <mergeCell ref="B322:B324"/>
    <mergeCell ref="B325:B327"/>
    <mergeCell ref="B328:B330"/>
    <mergeCell ref="B331:B333"/>
    <mergeCell ref="B334:B336"/>
    <mergeCell ref="B337:B339"/>
    <mergeCell ref="B340:B342"/>
    <mergeCell ref="C343:AS343"/>
    <mergeCell ref="A344:B344"/>
    <mergeCell ref="C344:AP344"/>
    <mergeCell ref="AQ344:AQ346"/>
    <mergeCell ref="AR344:AR346"/>
    <mergeCell ref="AS344:AS346"/>
    <mergeCell ref="A345:C346"/>
    <mergeCell ref="E345:H345"/>
    <mergeCell ref="I345:L345"/>
    <mergeCell ref="M345:P345"/>
    <mergeCell ref="Q345:T345"/>
    <mergeCell ref="U345:W345"/>
    <mergeCell ref="X345:AA345"/>
    <mergeCell ref="AB345:AD345"/>
    <mergeCell ref="AE345:AI345"/>
    <mergeCell ref="AJ345:AL345"/>
    <mergeCell ref="AM345:AP345"/>
    <mergeCell ref="A347:A410"/>
    <mergeCell ref="B347:B350"/>
    <mergeCell ref="B351:B354"/>
    <mergeCell ref="B355:B358"/>
    <mergeCell ref="B359:B362"/>
    <mergeCell ref="B363:B366"/>
    <mergeCell ref="B367:B370"/>
    <mergeCell ref="B371:B374"/>
    <mergeCell ref="B375:B378"/>
    <mergeCell ref="B379:B382"/>
    <mergeCell ref="B383:B386"/>
    <mergeCell ref="B387:B390"/>
    <mergeCell ref="B391:B394"/>
    <mergeCell ref="B395:B398"/>
    <mergeCell ref="B399:B402"/>
    <mergeCell ref="B403:B406"/>
    <mergeCell ref="B407:B410"/>
    <mergeCell ref="C411:AS411"/>
    <mergeCell ref="A412:B412"/>
    <mergeCell ref="C412:AP412"/>
    <mergeCell ref="AQ412:AQ414"/>
    <mergeCell ref="AR412:AR414"/>
    <mergeCell ref="AS412:AS414"/>
    <mergeCell ref="A413:B414"/>
    <mergeCell ref="E413:H413"/>
    <mergeCell ref="I413:L413"/>
    <mergeCell ref="M413:P413"/>
    <mergeCell ref="Q413:T413"/>
    <mergeCell ref="U413:W413"/>
    <mergeCell ref="X413:AA413"/>
    <mergeCell ref="AB413:AD413"/>
    <mergeCell ref="AE413:AI413"/>
    <mergeCell ref="AJ413:AL413"/>
    <mergeCell ref="AM413:AP413"/>
    <mergeCell ref="A415:A462"/>
    <mergeCell ref="B415:B417"/>
    <mergeCell ref="C415:D415"/>
    <mergeCell ref="C416:D416"/>
    <mergeCell ref="C417:D417"/>
    <mergeCell ref="B418:B420"/>
    <mergeCell ref="C418:D418"/>
    <mergeCell ref="C419:D419"/>
    <mergeCell ref="C420:D420"/>
    <mergeCell ref="B421:B423"/>
    <mergeCell ref="C421:D421"/>
    <mergeCell ref="C422:D422"/>
    <mergeCell ref="C423:D423"/>
    <mergeCell ref="B424:B426"/>
    <mergeCell ref="C424:D424"/>
    <mergeCell ref="C425:D425"/>
    <mergeCell ref="C426:D426"/>
    <mergeCell ref="B427:B429"/>
    <mergeCell ref="C427:D427"/>
    <mergeCell ref="C428:D428"/>
    <mergeCell ref="C429:D429"/>
    <mergeCell ref="B430:B432"/>
    <mergeCell ref="C430:D430"/>
    <mergeCell ref="C431:D431"/>
    <mergeCell ref="C432:D432"/>
    <mergeCell ref="B433:B435"/>
    <mergeCell ref="C433:D433"/>
    <mergeCell ref="C434:D434"/>
    <mergeCell ref="C435:D435"/>
    <mergeCell ref="B436:B438"/>
    <mergeCell ref="C436:D436"/>
    <mergeCell ref="C437:D437"/>
    <mergeCell ref="C438:D438"/>
    <mergeCell ref="B439:B441"/>
    <mergeCell ref="C439:D439"/>
    <mergeCell ref="C440:D440"/>
    <mergeCell ref="C441:D441"/>
    <mergeCell ref="B442:B444"/>
    <mergeCell ref="C442:D442"/>
    <mergeCell ref="C443:D443"/>
    <mergeCell ref="C444:D444"/>
    <mergeCell ref="B445:B447"/>
    <mergeCell ref="C445:D445"/>
    <mergeCell ref="C446:D446"/>
    <mergeCell ref="C447:D447"/>
    <mergeCell ref="B448:B450"/>
    <mergeCell ref="C448:D448"/>
    <mergeCell ref="C449:D449"/>
    <mergeCell ref="C450:D450"/>
    <mergeCell ref="B451:B453"/>
    <mergeCell ref="C451:D451"/>
    <mergeCell ref="C452:D452"/>
    <mergeCell ref="C453:D453"/>
    <mergeCell ref="B454:B456"/>
    <mergeCell ref="C454:D454"/>
    <mergeCell ref="C455:D455"/>
    <mergeCell ref="C456:D456"/>
    <mergeCell ref="B457:B459"/>
    <mergeCell ref="C457:D457"/>
    <mergeCell ref="C458:D458"/>
    <mergeCell ref="C459:D459"/>
    <mergeCell ref="B460:B462"/>
    <mergeCell ref="C460:D460"/>
    <mergeCell ref="C461:D461"/>
    <mergeCell ref="C462:D462"/>
    <mergeCell ref="C463:AS463"/>
    <mergeCell ref="AR464:AR466"/>
    <mergeCell ref="AS464:AS466"/>
    <mergeCell ref="A465:B465"/>
    <mergeCell ref="C465:D465"/>
    <mergeCell ref="I465:L465"/>
    <mergeCell ref="M465:P465"/>
    <mergeCell ref="Q465:T465"/>
    <mergeCell ref="U465:W465"/>
    <mergeCell ref="X465:AA465"/>
    <mergeCell ref="AB465:AD465"/>
    <mergeCell ref="AE465:AI465"/>
    <mergeCell ref="AJ465:AL465"/>
    <mergeCell ref="AM465:AP465"/>
    <mergeCell ref="C478:D478"/>
    <mergeCell ref="C479:D479"/>
    <mergeCell ref="B480:B481"/>
    <mergeCell ref="C480:D480"/>
    <mergeCell ref="C481:D481"/>
    <mergeCell ref="B482:B483"/>
    <mergeCell ref="A464:B464"/>
    <mergeCell ref="C464:AP464"/>
    <mergeCell ref="AQ464:AQ466"/>
    <mergeCell ref="B486:B487"/>
    <mergeCell ref="C486:D486"/>
    <mergeCell ref="C487:D487"/>
    <mergeCell ref="B488:B489"/>
    <mergeCell ref="C488:D488"/>
    <mergeCell ref="C489:D489"/>
    <mergeCell ref="A467:A497"/>
    <mergeCell ref="B467:B469"/>
    <mergeCell ref="C467:D467"/>
    <mergeCell ref="C468:D468"/>
    <mergeCell ref="C469:D469"/>
    <mergeCell ref="B470:B471"/>
    <mergeCell ref="C470:D470"/>
    <mergeCell ref="C471:D471"/>
    <mergeCell ref="B472:B473"/>
    <mergeCell ref="C472:D472"/>
    <mergeCell ref="C473:D473"/>
    <mergeCell ref="B474:B475"/>
    <mergeCell ref="C474:D474"/>
    <mergeCell ref="C475:D475"/>
    <mergeCell ref="B476:B477"/>
    <mergeCell ref="C476:D476"/>
    <mergeCell ref="C477:D477"/>
    <mergeCell ref="B478:B479"/>
    <mergeCell ref="B496:B497"/>
    <mergeCell ref="C496:D496"/>
    <mergeCell ref="C497:D497"/>
    <mergeCell ref="C498:AS498"/>
    <mergeCell ref="E465:H465"/>
    <mergeCell ref="C1:D1"/>
    <mergeCell ref="AC6:AS6"/>
    <mergeCell ref="AC7:AS7"/>
    <mergeCell ref="AC8:AS8"/>
    <mergeCell ref="G5:W8"/>
    <mergeCell ref="B490:B491"/>
    <mergeCell ref="C490:D490"/>
    <mergeCell ref="C491:D491"/>
    <mergeCell ref="B492:B493"/>
    <mergeCell ref="C492:D492"/>
    <mergeCell ref="C493:D493"/>
    <mergeCell ref="B494:B495"/>
    <mergeCell ref="C494:D494"/>
    <mergeCell ref="C495:D495"/>
    <mergeCell ref="C482:D482"/>
    <mergeCell ref="C483:D483"/>
    <mergeCell ref="B484:B485"/>
    <mergeCell ref="C484:D484"/>
    <mergeCell ref="C485:D485"/>
  </mergeCells>
  <pageMargins left="0.25" right="0.25" top="0.51000000000000023" bottom="0.75" header="0.3" footer="0.3"/>
  <pageSetup paperSize="9" scale="49" fitToHeight="0" orientation="landscape" r:id="rId1"/>
  <headerFooter>
    <oddHeader>&amp;C&amp;G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80" workbookViewId="0">
      <selection activeCell="A4" sqref="A4"/>
    </sheetView>
  </sheetViews>
  <sheetFormatPr defaultRowHeight="15" x14ac:dyDescent="0.25"/>
  <cols>
    <col min="1" max="1" width="123.42578125" customWidth="1"/>
  </cols>
  <sheetData>
    <row r="1" spans="1:1" ht="20.25" x14ac:dyDescent="0.25">
      <c r="A1" s="88" t="s">
        <v>124</v>
      </c>
    </row>
    <row r="2" spans="1:1" ht="18.75" x14ac:dyDescent="0.25">
      <c r="A2" s="89"/>
    </row>
    <row r="3" spans="1:1" ht="138.75" customHeight="1" x14ac:dyDescent="0.25">
      <c r="A3" s="90" t="s">
        <v>125</v>
      </c>
    </row>
    <row r="4" spans="1:1" ht="262.5" x14ac:dyDescent="0.25">
      <c r="A4" s="169" t="s">
        <v>126</v>
      </c>
    </row>
    <row r="5" spans="1:1" ht="31.5" customHeight="1" x14ac:dyDescent="0.25">
      <c r="A5" s="90" t="s">
        <v>127</v>
      </c>
    </row>
    <row r="6" spans="1:1" ht="28.5" customHeight="1" x14ac:dyDescent="0.25">
      <c r="A6" s="91" t="s">
        <v>128</v>
      </c>
    </row>
    <row r="7" spans="1:1" ht="19.5" customHeight="1" x14ac:dyDescent="0.25">
      <c r="A7" s="91" t="s">
        <v>129</v>
      </c>
    </row>
    <row r="8" spans="1:1" s="92" customFormat="1" ht="26.25" customHeight="1" x14ac:dyDescent="0.25">
      <c r="A8" s="93" t="s">
        <v>130</v>
      </c>
    </row>
    <row r="9" spans="1:1" s="92" customFormat="1" ht="25.5" customHeight="1" x14ac:dyDescent="0.25">
      <c r="A9" s="93" t="s">
        <v>131</v>
      </c>
    </row>
    <row r="10" spans="1:1" s="92" customFormat="1" ht="39" customHeight="1" x14ac:dyDescent="0.25">
      <c r="A10" s="93" t="s">
        <v>132</v>
      </c>
    </row>
    <row r="11" spans="1:1" s="92" customFormat="1" ht="36.75" customHeight="1" x14ac:dyDescent="0.25">
      <c r="A11" s="93" t="s">
        <v>133</v>
      </c>
    </row>
    <row r="12" spans="1:1" s="92" customFormat="1" ht="18.75" x14ac:dyDescent="0.25">
      <c r="A12" s="93" t="s">
        <v>134</v>
      </c>
    </row>
    <row r="13" spans="1:1" s="92" customFormat="1" ht="37.5" x14ac:dyDescent="0.25">
      <c r="A13" s="94" t="s">
        <v>135</v>
      </c>
    </row>
    <row r="14" spans="1:1" s="92" customFormat="1" ht="18.75" x14ac:dyDescent="0.25">
      <c r="A14" s="93" t="s">
        <v>136</v>
      </c>
    </row>
    <row r="15" spans="1:1" s="92" customFormat="1" ht="18.75" x14ac:dyDescent="0.25">
      <c r="A15" s="93" t="s">
        <v>137</v>
      </c>
    </row>
    <row r="16" spans="1:1" s="92" customFormat="1" ht="18.75" x14ac:dyDescent="0.25">
      <c r="A16" s="93" t="s">
        <v>138</v>
      </c>
    </row>
    <row r="17" spans="1:1" s="92" customFormat="1" ht="18.75" x14ac:dyDescent="0.25">
      <c r="A17" s="93" t="s">
        <v>139</v>
      </c>
    </row>
    <row r="18" spans="1:1" s="92" customFormat="1" ht="37.5" x14ac:dyDescent="0.25">
      <c r="A18" s="93" t="s">
        <v>140</v>
      </c>
    </row>
    <row r="19" spans="1:1" s="92" customFormat="1" ht="18.75" x14ac:dyDescent="0.25">
      <c r="A19" s="94" t="s">
        <v>141</v>
      </c>
    </row>
    <row r="20" spans="1:1" s="92" customFormat="1" ht="37.5" x14ac:dyDescent="0.25">
      <c r="A20" s="93" t="s">
        <v>142</v>
      </c>
    </row>
    <row r="21" spans="1:1" s="92" customFormat="1" ht="37.5" x14ac:dyDescent="0.25">
      <c r="A21" s="93" t="s">
        <v>143</v>
      </c>
    </row>
    <row r="22" spans="1:1" s="92" customFormat="1" ht="18" x14ac:dyDescent="0.25">
      <c r="A22" s="93"/>
    </row>
    <row r="23" spans="1:1" s="92" customFormat="1" ht="150" x14ac:dyDescent="0.25">
      <c r="A23" s="94" t="s">
        <v>144</v>
      </c>
    </row>
    <row r="24" spans="1:1" s="92" customFormat="1" ht="37.5" x14ac:dyDescent="0.25">
      <c r="A24" s="94" t="s">
        <v>145</v>
      </c>
    </row>
    <row r="25" spans="1:1" s="92" customFormat="1" ht="75" x14ac:dyDescent="0.25">
      <c r="A25" s="94" t="s">
        <v>146</v>
      </c>
    </row>
    <row r="26" spans="1:1" s="92" customFormat="1" ht="93.75" x14ac:dyDescent="0.25">
      <c r="A26" s="94" t="s">
        <v>147</v>
      </c>
    </row>
    <row r="27" spans="1:1" s="92" customFormat="1" ht="93.75" x14ac:dyDescent="0.25">
      <c r="A27" s="94" t="s">
        <v>148</v>
      </c>
    </row>
  </sheetData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 оценочных процедур</vt:lpstr>
      <vt:lpstr>Пояснительная записка</vt:lpstr>
      <vt:lpstr>'График оценочных процедур'!Print_Titles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Светлана Новоселова</cp:lastModifiedBy>
  <cp:revision>15</cp:revision>
  <dcterms:created xsi:type="dcterms:W3CDTF">2024-09-28T08:38:22Z</dcterms:created>
  <dcterms:modified xsi:type="dcterms:W3CDTF">2025-09-22T10:51:09Z</dcterms:modified>
</cp:coreProperties>
</file>